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4bd7e153eaa49b3" /></Relationships>
</file>

<file path=xl/workbook.xml><?xml version="1.0" encoding="utf-8"?>
<x:workbook xmlns:x="http://schemas.openxmlformats.org/spreadsheetml/2006/main">
  <x:sheets>
    <x:sheet xmlns:r="http://schemas.openxmlformats.org/officeDocument/2006/relationships" name="Movement bridge" sheetId="1" r:id="R2885cd86f2964ca2"/>
    <x:sheet xmlns:r="http://schemas.openxmlformats.org/officeDocument/2006/relationships" name="Fictional example" sheetId="2" r:id="Rf43cf53d24a644b7"/>
    <x:sheet xmlns:r="http://schemas.openxmlformats.org/officeDocument/2006/relationships" name="Read me" sheetId="3" r:id="R38b7e8be7cb540cd"/>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General"/>
    <x:numFmt numFmtId="201" formatCode="dd-mmm-yyyy&quot;  &quot;"/>
    <x:numFmt numFmtId="202" formatCode="0.000000E+00&quot;  &quot;"/>
    <x:numFmt numFmtId="203" formatCode="General&quot;  &quot;"/>
    <x:numFmt numFmtId="204" formatCode="0.00%"/>
  </x:numFmts>
  <x:fonts count="7">
    <x:font>
      <x:sz val="11"/>
      <x:name val="Carlito"/>
    </x:font>
    <x:font>
      <x:sz val="10"/>
      <x:color rgb="FF203B30"/>
      <x:name val="Arial"/>
    </x:font>
    <x:font>
      <x:b/>
      <x:sz val="16"/>
      <x:color rgb="FF234B3A"/>
      <x:name val="Arial"/>
    </x:font>
    <x:font>
      <x:sz val="10"/>
      <x:color rgb="FF657268"/>
      <x:name val="Arial"/>
    </x:font>
    <x:font>
      <x:b/>
      <x:sz val="10"/>
      <x:color rgb="FF234B3A"/>
      <x:name val="Arial"/>
    </x:font>
    <x:font>
      <x:b/>
      <x:sz val="10"/>
      <x:color rgb="FFFFFFFF"/>
      <x:name val="Arial"/>
    </x:font>
    <x:font>
      <x:b/>
      <x:sz val="10"/>
      <x:color rgb="FF203B30"/>
      <x:name val="Arial"/>
    </x:font>
  </x:fonts>
  <x:fills count="6">
    <x:fill>
      <x:patternFill patternType="none"/>
    </x:fill>
    <x:fill>
      <x:patternFill patternType="gray125"/>
    </x:fill>
    <x:fill>
      <x:patternFill patternType="solid">
        <x:fgColor rgb="FFF8F5EB"/>
      </x:patternFill>
    </x:fill>
    <x:fill>
      <x:patternFill patternType="solid">
        <x:fgColor rgb="FFFFF0C5"/>
      </x:patternFill>
    </x:fill>
    <x:fill>
      <x:patternFill patternType="solid">
        <x:fgColor rgb="FFE4EEE8"/>
      </x:patternFill>
    </x:fill>
    <x:fill>
      <x:patternFill patternType="solid">
        <x:fgColor rgb="FF234B3A"/>
      </x:patternFill>
    </x:fill>
  </x:fills>
  <x:borders count="5">
    <x:border/>
    <x:border>
      <x:bottom style="thin">
        <x:color rgb="FFB9C8BB"/>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31">
    <x:xf numFmtId="0" fontId="0" fillId="0" borderId="0" xfId="0"/>
    <x:xf numFmtId="0" fontId="0" fillId="2" borderId="0" xfId="0" applyNumberFormat="1" applyFont="1" applyFill="1" applyBorder="1"/>
    <x:xf numFmtId="0" fontId="1" fillId="2" borderId="0" xfId="0" applyNumberFormat="1" applyFont="1" applyFill="1" applyBorder="1"/>
    <x:xf numFmtId="200" fontId="1" fillId="2" borderId="0" xfId="0" applyNumberFormat="1" applyFont="1" applyFill="1" applyBorder="1"/>
    <x:xf numFmtId="200" fontId="1" fillId="2" borderId="0" xfId="0" applyNumberFormat="1" applyFont="1" applyFill="1" applyBorder="1" applyAlignment="1">
      <x:alignment vertical="center"/>
    </x:xf>
    <x:xf numFmtId="200" fontId="2" fillId="2" borderId="0" xfId="0" applyNumberFormat="1" applyFont="1" applyFill="1" applyBorder="1" applyAlignment="1">
      <x:alignment vertical="center"/>
    </x:xf>
    <x:xf numFmtId="200" fontId="2" fillId="2" borderId="1" xfId="0" applyNumberFormat="1" applyFont="1" applyFill="1" applyBorder="1" applyAlignment="1">
      <x:alignment vertical="center"/>
    </x:xf>
    <x:xf numFmtId="200" fontId="1" fillId="2" borderId="1" xfId="0" applyNumberFormat="1" applyFont="1" applyFill="1" applyBorder="1" applyAlignment="1">
      <x:alignment vertical="center"/>
    </x:xf>
    <x:xf numFmtId="200" fontId="3" fillId="2" borderId="0" xfId="0" applyNumberFormat="1" applyFont="1" applyFill="1" applyBorder="1" applyAlignment="1">
      <x:alignment vertical="center"/>
    </x:xf>
    <x:xf numFmtId="200" fontId="1" fillId="2" borderId="0" xfId="0" applyNumberFormat="1" applyFont="1" applyFill="1" applyBorder="1" applyAlignment="1">
      <x:alignment vertical="center" wrapText="1"/>
    </x:xf>
    <x:xf numFmtId="200" fontId="1" fillId="3" borderId="0" xfId="0" applyNumberFormat="1" applyFont="1" applyFill="1" applyBorder="1" applyAlignment="1">
      <x:alignment vertical="center"/>
    </x:xf>
    <x:xf numFmtId="200" fontId="1" fillId="3" borderId="0" xfId="0" applyNumberFormat="1" applyFont="1" applyFill="1" applyBorder="1" applyAlignment="1">
      <x:alignment vertical="center" wrapText="1"/>
    </x:xf>
    <x:xf numFmtId="200" fontId="1" fillId="4" borderId="0" xfId="0" applyNumberFormat="1" applyFont="1" applyFill="1" applyBorder="1" applyAlignment="1">
      <x:alignment vertical="center"/>
    </x:xf>
    <x:xf numFmtId="200" fontId="4" fillId="4" borderId="0" xfId="0" applyNumberFormat="1" applyFont="1" applyFill="1" applyBorder="1" applyAlignment="1">
      <x:alignment vertical="center"/>
    </x:xf>
    <x:xf numFmtId="200" fontId="4" fillId="4" borderId="0" xfId="0" applyNumberFormat="1" applyFont="1" applyFill="1" applyBorder="1" applyAlignment="1">
      <x:alignment vertical="center" wrapText="1"/>
    </x:xf>
    <x:xf numFmtId="200" fontId="1" fillId="5" borderId="0" xfId="0" applyNumberFormat="1" applyFont="1" applyFill="1" applyBorder="1" applyAlignment="1">
      <x:alignment vertical="center"/>
    </x:xf>
    <x:xf numFmtId="200" fontId="5" fillId="5" borderId="0" xfId="0" applyNumberFormat="1" applyFont="1" applyFill="1" applyBorder="1" applyAlignment="1">
      <x:alignment vertical="center"/>
    </x:xf>
    <x:xf numFmtId="200" fontId="5" fillId="5" borderId="2" xfId="0" applyNumberFormat="1" applyFont="1" applyFill="1" applyBorder="1" applyAlignment="1">
      <x:alignment vertical="center"/>
    </x:xf>
    <x:xf numFmtId="200" fontId="5" fillId="5" borderId="3" xfId="0" applyNumberFormat="1" applyFont="1" applyFill="1" applyBorder="1" applyAlignment="1">
      <x:alignment vertical="center"/>
    </x:xf>
    <x:xf numFmtId="200" fontId="5" fillId="5" borderId="4" xfId="0" applyNumberFormat="1" applyFont="1" applyFill="1" applyBorder="1" applyAlignment="1">
      <x:alignment vertical="center"/>
    </x:xf>
    <x:xf numFmtId="200" fontId="5" fillId="5" borderId="2" xfId="0" applyNumberFormat="1" applyFont="1" applyFill="1" applyBorder="1" applyAlignment="1">
      <x:alignment vertical="center" wrapText="1"/>
    </x:xf>
    <x:xf numFmtId="200" fontId="5" fillId="5" borderId="3" xfId="0" applyNumberFormat="1" applyFont="1" applyFill="1" applyBorder="1" applyAlignment="1">
      <x:alignment vertical="center" wrapText="1"/>
    </x:xf>
    <x:xf numFmtId="200" fontId="5" fillId="5" borderId="4" xfId="0" applyNumberFormat="1" applyFont="1" applyFill="1" applyBorder="1" applyAlignment="1">
      <x:alignment vertical="center" wrapText="1"/>
    </x:xf>
    <x:xf numFmtId="200" fontId="5" fillId="5" borderId="2" xfId="0" applyNumberFormat="1" applyFont="1" applyFill="1" applyBorder="1" applyAlignment="1">
      <x:alignment horizontal="center" vertical="center" wrapText="1"/>
    </x:xf>
    <x:xf numFmtId="200" fontId="5" fillId="5" borderId="3" xfId="0" applyNumberFormat="1" applyFont="1" applyFill="1" applyBorder="1" applyAlignment="1">
      <x:alignment horizontal="center" vertical="center" wrapText="1"/>
    </x:xf>
    <x:xf numFmtId="200" fontId="5" fillId="5" borderId="4" xfId="0" applyNumberFormat="1" applyFont="1" applyFill="1" applyBorder="1" applyAlignment="1">
      <x:alignment horizontal="center" vertical="center" wrapText="1"/>
    </x:xf>
    <x:xf numFmtId="200" fontId="1" fillId="4" borderId="0" xfId="0" applyNumberFormat="1" applyFont="1" applyFill="1" applyBorder="1" applyAlignment="1">
      <x:alignment vertical="center" wrapText="1"/>
    </x:xf>
    <x:xf numFmtId="204" fontId="4" fillId="4" borderId="0" xfId="0" applyNumberFormat="1" applyFont="1" applyFill="1" applyBorder="1" applyAlignment="1">
      <x:alignment vertical="center" wrapText="1"/>
    </x:xf>
    <x:xf numFmtId="0" fontId="0" fillId="0" borderId="1" xfId="0" applyNumberFormat="1" applyFont="1" applyFill="1" applyBorder="1"/>
    <x:xf numFmtId="200" fontId="6" fillId="2" borderId="0" xfId="0" applyNumberFormat="1" applyFont="1" applyFill="1" applyBorder="1" applyAlignment="1">
      <x:alignment vertical="center" wrapText="1"/>
    </x:xf>
    <x:xf numFmtId="200" fontId="5" fillId="5" borderId="0" xfId="0" applyNumberFormat="1" applyFont="1" applyFill="1" applyBorder="1" applyAlignment="1">
      <x:alignment vertical="center" wrapText="1"/>
    </x:xf>
  </x:cellXfs>
  <x:cellStyles count="1">
    <x:cellStyle name="Normal" xfId="0"/>
  </x:cellStyles>
  <x:dxfs count="38">
    <x:dxf>
      <x:numFmt numFmtId="201" formatCode="dd-mmm-yyyy&quot;  &quot;"/>
    </x:dxf>
    <x:dxf>
      <x:numFmt numFmtId="201" formatCode="dd-mmm-yyyy&quot;  &quot;"/>
    </x:dxf>
    <x:dxf>
      <x:numFmt numFmtId="201" formatCode="dd-mmm-yyyy&quot;  &quot;"/>
    </x:dxf>
    <x:dxf>
      <x:numFmt numFmtId="201" formatCode="dd-mmm-yyyy&quot;  &quot;"/>
    </x:dxf>
    <x:dxf>
      <x:numFmt numFmtId="201" formatCode="dd-mmm-yyyy&quot;  &quot;"/>
    </x:dxf>
    <x:dxf>
      <x:numFmt numFmtId="202" formatCode="0.000000E+00&quot;  &quot;"/>
    </x:dxf>
    <x:dxf>
      <x:numFmt numFmtId="203" formatCode="General&quot;  &quot;"/>
    </x:dxf>
    <x:dxf>
      <x:numFmt numFmtId="202" formatCode="0.000000E+00&quot;  &quot;"/>
    </x:dxf>
    <x:dxf>
      <x:numFmt numFmtId="203" formatCode="General&quot;  &quot;"/>
    </x:dxf>
    <x:dxf>
      <x:numFmt numFmtId="201" formatCode="dd-mmm-yyyy&quot;  &quot;"/>
    </x:dxf>
    <x:dxf>
      <x:numFmt numFmtId="201" formatCode="dd-mmm-yyyy&quot;  &quot;"/>
    </x:dxf>
    <x:dxf>
      <x:numFmt numFmtId="202" formatCode="0.000000E+00&quot;  &quot;"/>
    </x:dxf>
    <x:dxf>
      <x:numFmt numFmtId="203" formatCode="General&quot;  &quot;"/>
    </x:dxf>
    <x:dxf>
      <x:numFmt numFmtId="202" formatCode="0.000000E+00&quot;  &quot;"/>
    </x:dxf>
    <x:dxf>
      <x:numFmt numFmtId="203" formatCode="General&quot;  &quot;"/>
    </x:dxf>
    <x:dxf>
      <x:font>
        <x:b/>
        <x:color rgb="FF933B23"/>
      </x:font>
      <x:fill>
        <x:patternFill>
          <x:bgColor rgb="FFFBE2D9"/>
        </x:patternFill>
      </x:fill>
    </x:dxf>
    <x:dxf>
      <x:font>
        <x:b/>
        <x:color rgb="FF933B23"/>
      </x:font>
      <x:fill>
        <x:patternFill>
          <x:bgColor rgb="FFFBE2D9"/>
        </x:patternFill>
      </x:fill>
    </x:dxf>
    <x:dxf>
      <x:numFmt numFmtId="201" formatCode="dd-mmm-yyyy&quot;  &quot;"/>
    </x:dxf>
    <x:dxf>
      <x:numFmt numFmtId="201" formatCode="dd-mmm-yyyy&quot;  &quot;"/>
    </x:dxf>
    <x:dxf>
      <x:numFmt numFmtId="201" formatCode="dd-mmm-yyyy&quot;  &quot;"/>
    </x:dxf>
    <x:dxf>
      <x:numFmt numFmtId="201" formatCode="dd-mmm-yyyy&quot;  &quot;"/>
    </x:dxf>
    <x:dxf>
      <x:numFmt numFmtId="201" formatCode="dd-mmm-yyyy&quot;  &quot;"/>
    </x:dxf>
    <x:dxf>
      <x:numFmt numFmtId="202" formatCode="0.000000E+00&quot;  &quot;"/>
    </x:dxf>
    <x:dxf>
      <x:numFmt numFmtId="203" formatCode="General&quot;  &quot;"/>
    </x:dxf>
    <x:dxf>
      <x:numFmt numFmtId="202" formatCode="0.000000E+00&quot;  &quot;"/>
    </x:dxf>
    <x:dxf>
      <x:numFmt numFmtId="203" formatCode="General&quot;  &quot;"/>
    </x:dxf>
    <x:dxf>
      <x:numFmt numFmtId="201" formatCode="dd-mmm-yyyy&quot;  &quot;"/>
    </x:dxf>
    <x:dxf>
      <x:numFmt numFmtId="201" formatCode="dd-mmm-yyyy&quot;  &quot;"/>
    </x:dxf>
    <x:dxf>
      <x:numFmt numFmtId="202" formatCode="0.000000E+00&quot;  &quot;"/>
    </x:dxf>
    <x:dxf>
      <x:numFmt numFmtId="203" formatCode="General&quot;  &quot;"/>
    </x:dxf>
    <x:dxf>
      <x:numFmt numFmtId="202" formatCode="0.000000E+00&quot;  &quot;"/>
    </x:dxf>
    <x:dxf>
      <x:numFmt numFmtId="203" formatCode="General&quot;  &quot;"/>
    </x:dxf>
    <x:dxf>
      <x:font>
        <x:b/>
        <x:color rgb="FF933B23"/>
      </x:font>
      <x:fill>
        <x:patternFill>
          <x:bgColor rgb="FFFBE2D9"/>
        </x:patternFill>
      </x:fill>
    </x:dxf>
    <x:dxf>
      <x:font>
        <x:b/>
        <x:color rgb="FF933B23"/>
      </x:font>
      <x:fill>
        <x:patternFill>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
      <x:font>
        <x:b/>
        <x:color rgb="FF933B23"/>
      </x:font>
      <x:fill>
        <x:patternFill patternType="solid">
          <x:bgColor rgb="FFFBE2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b9f1d223b364fd3" /><Relationship Type="http://schemas.openxmlformats.org/officeDocument/2006/relationships/theme" Target="/xl/theme/theme1.xml" Id="R5ac05ca99d334ed5" /><Relationship Type="http://schemas.openxmlformats.org/officeDocument/2006/relationships/sharedStrings" Target="/xl/sharedStrings.xml" Id="R36510f57db664755" /><Relationship Type="http://schemas.openxmlformats.org/officeDocument/2006/relationships/worksheet" Target="/xl/worksheets/sheet1.xml" Id="R2885cd86f2964ca2" /><Relationship Type="http://schemas.openxmlformats.org/officeDocument/2006/relationships/worksheet" Target="/xl/worksheets/sheet2.xml" Id="Rf43cf53d24a644b7" /><Relationship Type="http://schemas.openxmlformats.org/officeDocument/2006/relationships/worksheet" Target="/xl/worksheets/sheet3.xml" Id="R38b7e8be7cb540cd" /></Relationships>
</file>

<file path=xl/tables/table1.xml><?xml version="1.0" encoding="utf-8"?>
<x:table xmlns:x="http://schemas.openxmlformats.org/spreadsheetml/2006/main" id="1" name="T018Movementbridge" displayName="T018Movementbridge" ref="A20:P60" headerRowCount="1" totalsRowCount="0" totalsRowShown="0">
  <x:autoFilter ref="A20:P60"/>
  <x:tableColumns count="16">
    <x:tableColumn id="1" name="Component ID"/>
    <x:tableColumn id="2" name="Movement bucket"/>
    <x:tableColumn id="3" name="Signed amount tCO2e"/>
    <x:tableColumn id="4" name="Explanation"/>
    <x:tableColumn id="5" name="Calculation / evidence reference"/>
    <x:tableColumn id="6" name="Sequence / interaction treatment"/>
    <x:tableColumn id="7" name="Review state"/>
    <x:tableColumn id="8" name="Reviewer role"/>
    <x:tableColumn id="9" name="Reviewed on"/>
    <x:tableColumn id="10" name="Review reference"/>
    <x:tableColumn id="11" name="Open action"/>
    <x:tableColumn id="12" name="Action owner"/>
    <x:tableColumn id="13" name="Action due"/>
    <x:tableColumn id="14" name="Input check"/>
    <x:tableColumn id="15" name="Review position"/>
    <x:tableColumn id="16" name="Days after due"/>
  </x:tableColumns>
  <x:tableStyleInfo name="TableStyleMedium2" showFirstColumn="0" showLastColumn="0" showRowStripes="0" showColumnStripes="0"/>
</x:table>
</file>

<file path=xl/tables/table2.xml><?xml version="1.0" encoding="utf-8"?>
<x:table xmlns:x="http://schemas.openxmlformats.org/spreadsheetml/2006/main" id="2" name="T018Fictionalexample" displayName="T018Fictionalexample" ref="A20:P60" headerRowCount="1" totalsRowCount="0" totalsRowShown="0">
  <x:autoFilter ref="A20:P60"/>
  <x:tableColumns count="16">
    <x:tableColumn id="1" name="Component ID"/>
    <x:tableColumn id="2" name="Movement bucket"/>
    <x:tableColumn id="3" name="Signed amount tCO2e"/>
    <x:tableColumn id="4" name="Explanation"/>
    <x:tableColumn id="5" name="Calculation / evidence reference"/>
    <x:tableColumn id="6" name="Sequence / interaction treatment"/>
    <x:tableColumn id="7" name="Review state"/>
    <x:tableColumn id="8" name="Reviewer role"/>
    <x:tableColumn id="9" name="Reviewed on"/>
    <x:tableColumn id="10" name="Review reference"/>
    <x:tableColumn id="11" name="Open action"/>
    <x:tableColumn id="12" name="Action owner"/>
    <x:tableColumn id="13" name="Action due"/>
    <x:tableColumn id="14" name="Input check"/>
    <x:tableColumn id="15" name="Review position"/>
    <x:tableColumn id="16" name="Days after due"/>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c2021c5dd734ecf" /></Relationships>
</file>

<file path=xl/worksheets/_rels/sheet2.xml.rels>&#65279;<?xml version="1.0" encoding="utf-8"?><Relationships xmlns="http://schemas.openxmlformats.org/package/2006/relationships"><Relationship Type="http://schemas.openxmlformats.org/officeDocument/2006/relationships/table" Target="/xl/tables/table2.xml" Id="Rea68aa4d752a4c06" /></Relationships>
</file>

<file path=xl/worksheets/sheet1.xml><?xml version="1.0" encoding="utf-8"?>
<x:worksheet xmlns:x="http://schemas.openxmlformats.org/spreadsheetml/2006/main">
  <x:sheetPr>
    <x:tabColor rgb="FF234B3A"/>
  </x:sheetPr>
  <x:sheetViews>
    <x:sheetView showGridLines="0" workbookViewId="0">
      <x:pane xSplit="2" topLeftCell="C1" activePane="topRight" state="frozen"/>
    </x:sheetView>
  </x:sheetViews>
  <x:sheetFormatPr defaultRowHeight="15"/>
  <x:cols>
    <x:col min="1" max="1" width="23" hidden="0" customWidth="1"/>
    <x:col min="2" max="2" width="38" hidden="0" customWidth="1"/>
    <x:col min="3" max="3" width="26" hidden="0" customWidth="1"/>
    <x:col min="4" max="4" width="44" hidden="0" customWidth="1"/>
    <x:col min="5" max="5" width="48" hidden="0" customWidth="1"/>
    <x:col min="6" max="6" width="48" hidden="0" customWidth="1"/>
    <x:col min="7" max="7" width="29" hidden="0" customWidth="1"/>
    <x:col min="8" max="8" width="42" hidden="0" customWidth="1"/>
    <x:col min="9" max="9" width="24" hidden="0" customWidth="1"/>
    <x:col min="10" max="10" width="44" hidden="0" customWidth="1"/>
    <x:col min="11" max="11" width="48" hidden="0" customWidth="1"/>
    <x:col min="12" max="12" width="28" hidden="0" customWidth="1"/>
    <x:col min="13" max="13" width="24" hidden="0" customWidth="1"/>
    <x:col min="14" max="14" width="49" hidden="0" customWidth="1"/>
    <x:col min="15" max="15" width="40" hidden="0" customWidth="1"/>
    <x:col min="16" max="16" width="27" hidden="0" customWidth="1"/>
  </x:cols>
  <x:sheetData>
    <x:row r="1" ht="25" customHeight="1">
      <x:c r="A1" s="4"/>
      <x:c r="B1" s="4"/>
      <x:c r="C1" s="4"/>
      <x:c r="D1" s="4"/>
      <x:c r="E1" s="4"/>
      <x:c r="F1" s="4"/>
      <x:c r="G1" s="4"/>
      <x:c r="H1" s="4"/>
      <x:c r="I1" s="4"/>
      <x:c r="J1" s="4"/>
      <x:c r="K1" s="4"/>
      <x:c r="L1" s="4"/>
      <x:c r="M1" s="4"/>
      <x:c r="N1" s="4"/>
      <x:c r="O1" s="4"/>
      <x:c r="P1" s="4"/>
    </x:row>
    <x:row r="2" ht="34" customHeight="1">
      <x:c r="A2" s="6" t="str">
        <x:v>Emissions movement explanation workbook</x:v>
      </x:c>
      <x:c r="B2" s="7"/>
      <x:c r="C2" s="7"/>
      <x:c r="D2" s="7"/>
      <x:c r="E2" s="7"/>
      <x:c r="F2" s="7"/>
      <x:c r="G2" s="7"/>
      <x:c r="H2" s="7"/>
      <x:c r="I2" s="4"/>
      <x:c r="J2" s="4"/>
      <x:c r="K2" s="4"/>
      <x:c r="L2" s="4"/>
      <x:c r="M2" s="4"/>
      <x:c r="N2" s="4"/>
      <x:c r="O2" s="4"/>
      <x:c r="P2" s="4"/>
    </x:row>
    <x:row r="3" ht="25" customHeight="1">
      <x:c r="A3" s="8" t="str">
        <x:v>T018. Reconcile supplied inventory totals with documented signed components. No attribution is inferred from labels.</x:v>
      </x:c>
      <x:c r="B3" s="4"/>
      <x:c r="C3" s="4"/>
      <x:c r="D3" s="4"/>
      <x:c r="E3" s="4"/>
      <x:c r="F3" s="4"/>
      <x:c r="G3" s="4"/>
      <x:c r="H3" s="4"/>
      <x:c r="I3" s="4"/>
      <x:c r="J3" s="4"/>
      <x:c r="K3" s="4"/>
      <x:c r="L3" s="4"/>
      <x:c r="M3" s="4"/>
      <x:c r="N3" s="4"/>
      <x:c r="O3" s="4"/>
      <x:c r="P3" s="4"/>
    </x:row>
    <x:row r="4" ht="25" customHeight="1">
      <x:c r="A4" s="8" t="str">
        <x:v>Amber: inputs. Pale green: formulas. 40 component rows, 21–60. Use one comparable scope/method population per file.</x:v>
      </x:c>
      <x:c r="B4" s="4"/>
      <x:c r="C4" s="4"/>
      <x:c r="D4" s="4"/>
      <x:c r="E4" s="4"/>
      <x:c r="F4" s="4"/>
      <x:c r="G4" s="4"/>
      <x:c r="H4" s="4"/>
      <x:c r="I4" s="4"/>
      <x:c r="J4" s="4"/>
      <x:c r="K4" s="4"/>
      <x:c r="L4" s="4"/>
      <x:c r="M4" s="4"/>
      <x:c r="N4" s="4"/>
      <x:c r="O4" s="4"/>
      <x:c r="P4" s="4"/>
    </x:row>
    <x:row r="5" ht="25" customHeight="1">
      <x:c r="A5" s="4"/>
      <x:c r="B5" s="4"/>
      <x:c r="C5" s="4"/>
      <x:c r="D5" s="4"/>
      <x:c r="E5" s="4"/>
      <x:c r="F5" s="4"/>
      <x:c r="G5" s="4"/>
      <x:c r="H5" s="4"/>
      <x:c r="I5" s="4"/>
      <x:c r="J5" s="4"/>
      <x:c r="K5" s="4"/>
      <x:c r="L5" s="4"/>
      <x:c r="M5" s="4"/>
      <x:c r="N5" s="4"/>
      <x:c r="O5" s="4"/>
      <x:c r="P5" s="4"/>
    </x:row>
    <x:row r="6" ht="39" customHeight="1">
      <x:c r="A6" s="9" t="str">
        <x:v>Inventory / comparison ID</x:v>
      </x:c>
      <x:c r="B6" s="11"/>
      <x:c r="C6" s="4"/>
      <x:c r="D6" s="9" t="str">
        <x:v>Reported base tCO2e</x:v>
      </x:c>
      <x:c r="E6" s="11"/>
      <x:c r="F6" s="4"/>
      <x:c r="G6" s="9" t="str">
        <x:v>Rows entered</x:v>
      </x:c>
      <x:c r="H6" s="14" t="n">
        <x:f>IF(COUNTA(A21:M21)&gt;0,1,0)+IF(COUNTA(A22:M22)&gt;0,1,0)+IF(COUNTA(A23:M23)&gt;0,1,0)+IF(COUNTA(A24:M24)&gt;0,1,0)+IF(COUNTA(A25:M25)&gt;0,1,0)+IF(COUNTA(A26:M26)&gt;0,1,0)+IF(COUNTA(A27:M27)&gt;0,1,0)+IF(COUNTA(A28:M28)&gt;0,1,0)+IF(COUNTA(A29:M29)&gt;0,1,0)+IF(COUNTA(A30:M30)&gt;0,1,0)+IF(COUNTA(A31:M31)&gt;0,1,0)+IF(COUNTA(A32:M32)&gt;0,1,0)+IF(COUNTA(A33:M33)&gt;0,1,0)+IF(COUNTA(A34:M34)&gt;0,1,0)+IF(COUNTA(A35:M35)&gt;0,1,0)+IF(COUNTA(A36:M36)&gt;0,1,0)+IF(COUNTA(A37:M37)&gt;0,1,0)+IF(COUNTA(A38:M38)&gt;0,1,0)+IF(COUNTA(A39:M39)&gt;0,1,0)+IF(COUNTA(A40:M40)&gt;0,1,0)+IF(COUNTA(A41:M41)&gt;0,1,0)+IF(COUNTA(A42:M42)&gt;0,1,0)+IF(COUNTA(A43:M43)&gt;0,1,0)+IF(COUNTA(A44:M44)&gt;0,1,0)+IF(COUNTA(A45:M45)&gt;0,1,0)+IF(COUNTA(A46:M46)&gt;0,1,0)+IF(COUNTA(A47:M47)&gt;0,1,0)+IF(COUNTA(A48:M48)&gt;0,1,0)+IF(COUNTA(A49:M49)&gt;0,1,0)+IF(COUNTA(A50:M50)&gt;0,1,0)+IF(COUNTA(A51:M51)&gt;0,1,0)+IF(COUNTA(A52:M52)&gt;0,1,0)+IF(COUNTA(A53:M53)&gt;0,1,0)+IF(COUNTA(A54:M54)&gt;0,1,0)+IF(COUNTA(A55:M55)&gt;0,1,0)+IF(COUNTA(A56:M56)&gt;0,1,0)+IF(COUNTA(A57:M57)&gt;0,1,0)+IF(COUNTA(A58:M58)&gt;0,1,0)+IF(COUNTA(A59:M59)&gt;0,1,0)+IF(COUNTA(A60:M60)&gt;0,1,0)</x:f>
        <x:v>0</x:v>
      </x:c>
      <x:c r="I6" s="4"/>
      <x:c r="J6" s="9" t="str">
        <x:v>Base revision total</x:v>
      </x:c>
      <x:c r="K6" s="14" t="str">
        <x:f>IF($H$10&lt;&gt;"Recorded","",IF(AND($H$7=0,$H$6=$E$9,EXACT($E$10,"Confirmed")),SUMIFS(C21:C60,B21:B60,"Base revision"),""))</x:f>
      </x:c>
      <x:c r="L6" s="4"/>
      <x:c r="M6" s="4"/>
      <x:c r="N6" s="4"/>
      <x:c r="O6" s="4"/>
      <x:c r="P6" s="4"/>
    </x:row>
    <x:row r="7" ht="39" customHeight="1">
      <x:c r="A7" s="9" t="str">
        <x:v>Boundary / method reference</x:v>
      </x:c>
      <x:c r="B7" s="11"/>
      <x:c r="C7" s="4"/>
      <x:c r="D7" s="9" t="str">
        <x:v>Revised base control tCO2e</x:v>
      </x:c>
      <x:c r="E7" s="11"/>
      <x:c r="F7" s="4"/>
      <x:c r="G7" s="9" t="str">
        <x:v>Rows with input issues</x:v>
      </x:c>
      <x:c r="H7" s="14" t="n">
        <x:f>COUNTIFS(N21:N60,"Check: input error")+COUNTIFS(N21:N60,"Check: text input required")+COUNTIFS(N21:N60,"Check: comparison setup")+COUNTIFS(N21:N60,"Check: component ID missing")+COUNTIFS(N21:N60,"Check: component ID untrimmed")+COUNTIFS(N21:N60,"Check: component ID wildcard")+COUNTIFS(N21:N60,"Check: duplicate component ID")+COUNTIFS(N21:N60,"Check: movement bucket invalid")+COUNTIFS(N21:N60,"Check: signed amount invalid")+COUNTIFS(N21:N60,"Check: explanation or evidence missing")+COUNTIFS(N21:N60,"Check: review state invalid")+COUNTIFS(N21:N60,"Check: entered date invalid")+COUNTIFS(N21:N60,"Check: review chronology")+COUNTIFS(N21:N60,"Check: review record incomplete")+COUNTIFS(N21:N60,"Check: update review state")+COUNTIFS(N21:N60,"Check: action fields have no action")+COUNTIFS(N21:N60,"Check: action incomplete")</x:f>
        <x:v>0</x:v>
      </x:c>
      <x:c r="I7" s="4"/>
      <x:c r="J7" s="9" t="str">
        <x:v>Calculated revised base</x:v>
      </x:c>
      <x:c r="K7" s="14" t="str">
        <x:f>IF($H$10&lt;&gt;"Recorded","",IF(AND($H$7=0,$H$6=$E$9,EXACT($E$10,"Confirmed")),E6+K6,""))</x:f>
      </x:c>
      <x:c r="L7" s="4"/>
      <x:c r="M7" s="4"/>
      <x:c r="N7" s="4"/>
      <x:c r="O7" s="4"/>
      <x:c r="P7" s="4"/>
    </x:row>
    <x:row r="8" ht="39" customHeight="1">
      <x:c r="A8" s="9" t="str">
        <x:v>Base period start</x:v>
      </x:c>
      <x:c r="B8" s="11"/>
      <x:c r="C8" s="4"/>
      <x:c r="D8" s="9" t="str">
        <x:v>Current total tCO2e</x:v>
      </x:c>
      <x:c r="E8" s="11"/>
      <x:c r="F8" s="4"/>
      <x:c r="G8" s="9" t="str">
        <x:v>Rows reviewed</x:v>
      </x:c>
      <x:c r="H8" s="14" t="n">
        <x:f>COUNTIFS(O21:O60,"Reviewed")</x:f>
        <x:v>0</x:v>
      </x:c>
      <x:c r="I8" s="4"/>
      <x:c r="J8" s="9" t="str">
        <x:v>Revised base minus control</x:v>
      </x:c>
      <x:c r="K8" s="14" t="str">
        <x:f>IF($H$10&lt;&gt;"Recorded","",IF(AND($H$7=0,$H$6=$E$9,EXACT($E$10,"Confirmed")),K7-E7,""))</x:f>
      </x:c>
      <x:c r="L8" s="4"/>
      <x:c r="M8" s="4"/>
      <x:c r="N8" s="4"/>
      <x:c r="O8" s="4"/>
      <x:c r="P8" s="4"/>
    </x:row>
    <x:row r="9" ht="39" customHeight="1">
      <x:c r="A9" s="9" t="str">
        <x:v>Base period end</x:v>
      </x:c>
      <x:c r="B9" s="11"/>
      <x:c r="C9" s="4"/>
      <x:c r="D9" s="9" t="str">
        <x:v>Expected component rows</x:v>
      </x:c>
      <x:c r="E9" s="11"/>
      <x:c r="F9" s="4"/>
      <x:c r="G9" s="9" t="str">
        <x:v>Valid open actions</x:v>
      </x:c>
      <x:c r="H9" s="14" t="n">
        <x:f>COUNT(P21:P60)</x:f>
        <x:v>0</x:v>
      </x:c>
      <x:c r="I9" s="4"/>
      <x:c r="J9" s="9" t="str">
        <x:v>Activity movement</x:v>
      </x:c>
      <x:c r="K9" s="14" t="str">
        <x:f>IF($H$10&lt;&gt;"Recorded","",IF(AND($H$7=0,$H$6=$E$9,EXACT($E$10,"Confirmed")),SUMIFS(C21:C60,B21:B60,"Activity"),""))</x:f>
      </x:c>
      <x:c r="L9" s="4"/>
      <x:c r="M9" s="4"/>
      <x:c r="N9" s="4"/>
      <x:c r="O9" s="4"/>
      <x:c r="P9" s="4"/>
    </x:row>
    <x:row r="10" ht="62" customHeight="1">
      <x:c r="A10" s="9" t="str">
        <x:v>Current period start</x:v>
      </x:c>
      <x:c r="B10" s="11"/>
      <x:c r="C10" s="4"/>
      <x:c r="D10" s="9" t="str">
        <x:v>Population confirmation</x:v>
      </x:c>
      <x:c r="E10" s="11"/>
      <x:c r="F10" s="4"/>
      <x:c r="G10" s="9" t="str">
        <x:v>Setup check</x:v>
      </x:c>
      <x:c r="H10" s="14" t="str">
        <x:f>IF(COUNTA(B6:B12,E6:E12)=0,"Enter setup",IFERROR(IF(OR(ISERROR(B6),ISERROR(B7),ISERROR(E10),ISERROR(E11),ISERROR(B8),ISERROR(B9),ISERROR(B10),ISERROR(B11),ISERROR(B12),ISERROR(E6),ISERROR(E7),ISERROR(E8),ISERROR(E9),ISERROR(E12)),"Check: setup input error",IF(OR(AND(LEN(B6&amp;"")&gt;0,NOT(ISTEXT(B6))),AND(LEN(B7&amp;"")&gt;0,NOT(ISTEXT(B7))),AND(LEN(E10&amp;"")&gt;0,NOT(ISTEXT(E10))),AND(LEN(E11&amp;"")&gt;0,NOT(ISTEXT(E11)))),"Check: setup text required",IF(OR(LEN(TRIM(B6&amp;""))=0,LEN(TRIM(B7&amp;""))=0),"Check: inventory or boundary missing",IF(OR(NOT(IF(AND(ISNUMBER(B8),NOT(ISLOGICAL(B8))),AND(SIGN(B8-1)&gt;=0,SIGN(B8-2958465)&lt;=0,SIGN(MOD(B8,1))=0),FALSE)),NOT(IF(AND(ISNUMBER(B9),NOT(ISLOGICAL(B9))),AND(SIGN(B9-1)&gt;=0,SIGN(B9-2958465)&lt;=0,SIGN(MOD(B9,1))=0),FALSE)),NOT(IF(AND(ISNUMBER(B10),NOT(ISLOGICAL(B10))),AND(SIGN(B10-1)&gt;=0,SIGN(B10-2958465)&lt;=0,SIGN(MOD(B10,1))=0),FALSE)),NOT(IF(AND(ISNUMBER(B11),NOT(ISLOGICAL(B11))),AND(SIGN(B11-1)&gt;=0,SIGN(B11-2958465)&lt;=0,SIGN(MOD(B11,1))=0),FALSE)),NOT(IF(AND(ISNUMBER(B12),NOT(ISLOGICAL(B12))),AND(SIGN(B12-1)&gt;=0,SIGN(B12-2958465)&lt;=0,SIGN(MOD(B12,1))=0),FALSE))),"Check: reporting dates invalid",IF(OR(B8&gt;B9,B9&gt;=B10,B10&gt;B11,B11&gt;B12),"Check: reporting chronology",IF(OR(NOT(IF(AND(ISNUMBER(E6),NOT(ISLOGICAL(E6))),AND(SIGN(E6)&gt;=0,SIGN(ABS(E6)-1E12)&lt;=0,OR(SIGN(E6)=0,SIGN(ABS(E6)-1E-300)&gt;=0)),FALSE)),NOT(IF(AND(ISNUMBER(E7),NOT(ISLOGICAL(E7))),AND(SIGN(E7)&gt;=0,SIGN(ABS(E7)-1E12)&lt;=0,OR(SIGN(E7)=0,SIGN(ABS(E7)-1E-300)&gt;=0)),FALSE)),NOT(IF(AND(ISNUMBER(E8),NOT(ISLOGICAL(E8))),AND(SIGN(E8)&gt;=0,SIGN(ABS(E8)-1E12)&lt;=0,OR(SIGN(E8)=0,SIGN(ABS(E8)-1E-300)&gt;=0)),FALSE))),"Check: totals must be nonnegative numbers",IF(NOT(IF(AND(ISNUMBER(E9),NOT(ISLOGICAL(E9))),AND(SIGN(E9-1)&gt;=0,SIGN(E9-40)&lt;=0,SIGN(MOD(E9,1))=0),FALSE)),"Check: expected count must be whole 1-40",IF(NOT(OR(EXACT(E10,"Confirmed"),EXACT(E10,"Not confirmed"))),"Check: population state invalid",IF(OR(LEN(TRIM(E11&amp;""))=0),"Check: totals or population reference missing",IF(NOT(IF(AND(ISNUMBER(E12),NOT(ISLOGICAL(E12))),AND(SIGN(E12)&gt;=0,SIGN(ABS(E12)-1E12)&lt;=0,OR(SIGN(E12)=0,SIGN(ABS(E12)-1E-300)&gt;=0)),FALSE)),"Check: tolerance must be nonnegative number","Recorded")))))))))),"Check: setup input error"))</x:f>
        <x:v>Enter setup</x:v>
      </x:c>
      <x:c r="I10" s="4"/>
      <x:c r="J10" s="9" t="str">
        <x:v>Factor movement</x:v>
      </x:c>
      <x:c r="K10" s="14" t="str">
        <x:f>IF($H$10&lt;&gt;"Recorded","",IF(AND($H$7=0,$H$6=$E$9,EXACT($E$10,"Confirmed")),SUMIFS(C21:C60,B21:B60,"Factor"),""))</x:f>
      </x:c>
      <x:c r="L10" s="4"/>
      <x:c r="M10" s="4"/>
      <x:c r="N10" s="4"/>
      <x:c r="O10" s="4"/>
      <x:c r="P10" s="4"/>
    </x:row>
    <x:row r="11" ht="62" customHeight="1">
      <x:c r="A11" s="9" t="str">
        <x:v>Current period end</x:v>
      </x:c>
      <x:c r="B11" s="11"/>
      <x:c r="C11" s="4"/>
      <x:c r="D11" s="9" t="str">
        <x:v>Population / totals reference</x:v>
      </x:c>
      <x:c r="E11" s="11"/>
      <x:c r="F11" s="4"/>
      <x:c r="G11" s="9" t="str">
        <x:v>Overall position</x:v>
      </x:c>
      <x:c r="H11" s="14" t="str">
        <x:f>IF(H10&lt;&gt;"Recorded",H10,IF(H7&gt;0,"Check: resolve input issues",IF(H6&lt;&gt;E9,"Check: component count differs",IF(NOT(EXACT(E10,"Confirmed")),"Population not confirmed",IF(SIGN(K7)&lt;0,"Check: revised base below zero",IF(SIGN(ABS(K8)-E12)&gt;0,"Check: revised base control differs",IF(SIGN(ABS(K13)-E12)&gt;0,"Unexplained residual remains",IF(H8&lt;&gt;H6,"Review or action remains","Bridge reviewed within entered tolerance"))))))))</x:f>
        <x:v>Enter setup</x:v>
      </x:c>
      <x:c r="I11" s="4"/>
      <x:c r="J11" s="9" t="str">
        <x:v>Boundary movement</x:v>
      </x:c>
      <x:c r="K11" s="14" t="str">
        <x:f>IF($H$10&lt;&gt;"Recorded","",IF(AND($H$7=0,$H$6=$E$9,EXACT($E$10,"Confirmed")),SUMIFS(C21:C60,B21:B60,"Boundary"),""))</x:f>
      </x:c>
      <x:c r="L11" s="4"/>
      <x:c r="M11" s="4"/>
      <x:c r="N11" s="4"/>
      <x:c r="O11" s="4"/>
      <x:c r="P11" s="4"/>
    </x:row>
    <x:row r="12" ht="39" customHeight="1">
      <x:c r="A12" s="9" t="str">
        <x:v>As-of date</x:v>
      </x:c>
      <x:c r="B12" s="11"/>
      <x:c r="C12" s="4"/>
      <x:c r="D12" s="9" t="str">
        <x:v>Arithmetic tolerance tCO2e</x:v>
      </x:c>
      <x:c r="E12" s="11"/>
      <x:c r="F12" s="4"/>
      <x:c r="G12" s="9"/>
      <x:c r="H12" s="9"/>
      <x:c r="I12" s="4"/>
      <x:c r="J12" s="9" t="str">
        <x:v>Current less revised control</x:v>
      </x:c>
      <x:c r="K12" s="14" t="str">
        <x:f>IF($H$10&lt;&gt;"Recorded","",IF(AND($H$7=0,$H$6=$E$9,EXACT($E$10,"Confirmed")),E8-E7,""))</x:f>
      </x:c>
      <x:c r="L12" s="4"/>
      <x:c r="M12" s="4"/>
      <x:c r="N12" s="4"/>
      <x:c r="O12" s="4"/>
      <x:c r="P12" s="4"/>
    </x:row>
    <x:row r="13" ht="25" customHeight="1">
      <x:c r="A13" s="4"/>
      <x:c r="B13" s="4"/>
      <x:c r="C13" s="4"/>
      <x:c r="D13" s="4"/>
      <x:c r="E13" s="4"/>
      <x:c r="F13" s="4"/>
      <x:c r="G13" s="4"/>
      <x:c r="H13" s="4"/>
      <x:c r="I13" s="4"/>
      <x:c r="J13" s="9" t="str">
        <x:v>Unexplained residual</x:v>
      </x:c>
      <x:c r="K13" s="14" t="str">
        <x:f>IF($H$10&lt;&gt;"Recorded","",IF(AND($H$7=0,$H$6=$E$9,EXACT($E$10,"Confirmed")),K12-SUM(K9:K11),""))</x:f>
      </x:c>
      <x:c r="L13" s="4"/>
      <x:c r="M13" s="4"/>
      <x:c r="N13" s="4"/>
      <x:c r="O13" s="4"/>
      <x:c r="P13" s="4"/>
    </x:row>
    <x:row r="14" ht="25" customHeight="1">
      <x:c r="A14" s="4"/>
      <x:c r="B14" s="4"/>
      <x:c r="C14" s="4"/>
      <x:c r="D14" s="4"/>
      <x:c r="E14" s="4"/>
      <x:c r="F14" s="4"/>
      <x:c r="G14" s="4"/>
      <x:c r="H14" s="4"/>
      <x:c r="I14" s="4"/>
      <x:c r="J14" s="9" t="str">
        <x:v>Change / revised base</x:v>
      </x:c>
      <x:c r="K14" s="27" t="str">
        <x:f>IF($H$10&lt;&gt;"Recorded","",IF(AND($H$7=0,$H$6=$E$9,EXACT($E$10,"Confirmed")),IF(SIGN(E7)=0,"n.a. zero base",IF(SIGN(ABS(K12)-ABS(E7)*1E12)&gt;0,"n.a. ratio out of range",K12/E7)),""))</x:f>
      </x:c>
      <x:c r="L14" s="4"/>
      <x:c r="M14" s="4"/>
      <x:c r="N14" s="4"/>
      <x:c r="O14" s="4"/>
      <x:c r="P14" s="4"/>
    </x:row>
    <x:row r="15" ht="25" customHeight="1">
      <x:c r="A15" s="4"/>
      <x:c r="B15" s="4"/>
      <x:c r="C15" s="4"/>
      <x:c r="D15" s="4"/>
      <x:c r="E15" s="4"/>
      <x:c r="F15" s="4"/>
      <x:c r="G15" s="4"/>
      <x:c r="H15" s="4"/>
      <x:c r="I15" s="4"/>
      <x:c r="J15" s="4"/>
      <x:c r="K15" s="4"/>
      <x:c r="L15" s="4"/>
      <x:c r="M15" s="4"/>
      <x:c r="N15" s="4"/>
      <x:c r="O15" s="4"/>
      <x:c r="P15" s="4"/>
    </x:row>
    <x:row r="16" ht="25" customHeight="1">
      <x:c r="A16" s="8" t="str">
        <x:v>All arithmetic is draft until evidence and review are complete. Tolerance is an entered arithmetic threshold, not materiality.</x:v>
      </x:c>
      <x:c r="B16" s="4"/>
      <x:c r="C16" s="4"/>
      <x:c r="D16" s="4"/>
      <x:c r="E16" s="4"/>
      <x:c r="F16" s="4"/>
      <x:c r="G16" s="4"/>
      <x:c r="H16" s="4"/>
      <x:c r="I16" s="4"/>
      <x:c r="J16" s="4"/>
      <x:c r="K16" s="4"/>
      <x:c r="L16" s="4"/>
      <x:c r="M16" s="4"/>
      <x:c r="N16" s="4"/>
      <x:c r="O16" s="4"/>
      <x:c r="P16" s="4"/>
    </x:row>
    <x:row r="17" ht="25" customHeight="1">
      <x:c r="A17" s="8" t="str">
        <x:v>Residual = current − supplied revised base − activity − factor − boundary. A zero residual does not establish causality.</x:v>
      </x:c>
      <x:c r="B17" s="4"/>
      <x:c r="C17" s="4"/>
      <x:c r="D17" s="4"/>
      <x:c r="E17" s="4"/>
      <x:c r="F17" s="4"/>
      <x:c r="G17" s="4"/>
      <x:c r="H17" s="4"/>
      <x:c r="I17" s="4"/>
      <x:c r="J17" s="4"/>
      <x:c r="K17" s="4"/>
      <x:c r="L17" s="4"/>
      <x:c r="M17" s="4"/>
      <x:c r="N17" s="4"/>
      <x:c r="O17" s="4"/>
      <x:c r="P17" s="4"/>
    </x:row>
    <x:row r="18" ht="25" customHeight="1">
      <x:c r="A18" s="8" t="str">
        <x:v>Base revisions must reconcile to the independent revised-base control. Keep Scope 2 method views separate.</x:v>
      </x:c>
      <x:c r="B18" s="4"/>
      <x:c r="C18" s="4"/>
      <x:c r="D18" s="4"/>
      <x:c r="E18" s="4"/>
      <x:c r="F18" s="4"/>
      <x:c r="G18" s="4"/>
      <x:c r="H18" s="4"/>
      <x:c r="I18" s="4"/>
      <x:c r="J18" s="4"/>
      <x:c r="K18" s="4"/>
      <x:c r="L18" s="4"/>
      <x:c r="M18" s="4"/>
      <x:c r="N18" s="4"/>
      <x:c r="O18" s="4"/>
      <x:c r="P18" s="4"/>
    </x:row>
    <x:row r="19" ht="25" customHeight="1">
      <x:c r="A19" s="4"/>
      <x:c r="B19" s="4"/>
      <x:c r="C19" s="4"/>
      <x:c r="D19" s="4"/>
      <x:c r="E19" s="4"/>
      <x:c r="F19" s="4"/>
      <x:c r="G19" s="4"/>
      <x:c r="H19" s="4"/>
      <x:c r="I19" s="4"/>
      <x:c r="J19" s="4"/>
      <x:c r="K19" s="4"/>
      <x:c r="L19" s="4"/>
      <x:c r="M19" s="4"/>
      <x:c r="N19" s="4"/>
      <x:c r="O19" s="4"/>
      <x:c r="P19" s="4"/>
    </x:row>
    <x:row r="20" ht="54" customHeight="1">
      <x:c r="A20" s="23" t="str">
        <x:v>Component ID</x:v>
      </x:c>
      <x:c r="B20" s="24" t="str">
        <x:v>Movement bucket</x:v>
      </x:c>
      <x:c r="C20" s="24" t="str">
        <x:v>Signed amount tCO2e</x:v>
      </x:c>
      <x:c r="D20" s="24" t="str">
        <x:v>Explanation</x:v>
      </x:c>
      <x:c r="E20" s="24" t="str">
        <x:v>Calculation / evidence reference</x:v>
      </x:c>
      <x:c r="F20" s="24" t="str">
        <x:v>Sequence / interaction treatment</x:v>
      </x:c>
      <x:c r="G20" s="24" t="str">
        <x:v>Review state</x:v>
      </x:c>
      <x:c r="H20" s="24" t="str">
        <x:v>Reviewer role</x:v>
      </x:c>
      <x:c r="I20" s="24" t="str">
        <x:v>Reviewed on</x:v>
      </x:c>
      <x:c r="J20" s="24" t="str">
        <x:v>Review reference</x:v>
      </x:c>
      <x:c r="K20" s="24" t="str">
        <x:v>Open action</x:v>
      </x:c>
      <x:c r="L20" s="24" t="str">
        <x:v>Action owner</x:v>
      </x:c>
      <x:c r="M20" s="24" t="str">
        <x:v>Action due</x:v>
      </x:c>
      <x:c r="N20" s="24" t="str">
        <x:v>Input check</x:v>
      </x:c>
      <x:c r="O20" s="24" t="str">
        <x:v>Review position</x:v>
      </x:c>
      <x:c r="P20" s="25" t="str">
        <x:v>Days after due</x:v>
      </x:c>
    </x:row>
    <x:row r="21" ht="92" customHeight="1">
      <x:c r="A21" s="11"/>
      <x:c r="B21" s="11"/>
      <x:c r="C21" s="11"/>
      <x:c r="D21" s="11"/>
      <x:c r="E21" s="11"/>
      <x:c r="F21" s="11"/>
      <x:c r="G21" s="11"/>
      <x:c r="H21" s="11"/>
      <x:c r="I21" s="11"/>
      <x:c r="J21" s="11"/>
      <x:c r="K21" s="11"/>
      <x:c r="L21" s="11"/>
      <x:c r="M21" s="11"/>
      <x:c r="N21" s="26" t="str">
        <x:f>IF(COUNTA(A21:M21)=0,"",IFERROR(IF(OR(ISERROR(A21),ISERROR(B21),ISERROR(C21),ISERROR(D21),ISERROR(E21),ISERROR(F21),ISERROR(G21),ISERROR(H21),ISERROR(I21),ISERROR(J21),ISERROR(K21),ISERROR(L21),ISERROR(M21)),"Check: input error",IF(OR(AND(LEN(A21&amp;"")&gt;0,NOT(ISTEXT(A21))),AND(LEN(B21&amp;"")&gt;0,NOT(ISTEXT(B21))),AND(LEN(D21&amp;"")&gt;0,NOT(ISTEXT(D21))),AND(LEN(E21&amp;"")&gt;0,NOT(ISTEXT(E21))),AND(LEN(F21&amp;"")&gt;0,NOT(ISTEXT(F21))),AND(LEN(G21&amp;"")&gt;0,NOT(ISTEXT(G21))),AND(LEN(H21&amp;"")&gt;0,NOT(ISTEXT(H21))),AND(LEN(J21&amp;"")&gt;0,NOT(ISTEXT(J21))),AND(LEN(K21&amp;"")&gt;0,NOT(ISTEXT(K21))),AND(LEN(L21&amp;"")&gt;0,NOT(ISTEXT(L21)))),"Check: text input required",IF($H$10&lt;&gt;"Recorded","Check: comparison setup",IF(OR(LEN(TRIM(A21&amp;""))=0),"Check: component ID missing",IF(NOT(EXACT(A21,TRIM(A21))),"Check: component ID untrimmed",IF(OR(ISNUMBER(FIND("*",A21)),ISNUMBER(FIND("?",A21)),ISNUMBER(FIND("~",A21))),"Check: component ID wildcard",IF(COUNTIFS($A$21:$A$60,A21)&gt;1,"Check: duplicate component ID",IF(NOT(OR(EXACT(B21,"Base revision"),EXACT(B21,"Activity"),EXACT(B21,"Factor"),EXACT(B21,"Boundary"))),"Check: movement bucket invalid",IF(NOT(IF(AND(ISNUMBER(C21),NOT(ISLOGICAL(C21))),AND(TRUE,SIGN(ABS(C21)-1E12)&lt;=0,OR(SIGN(C21)=0,SIGN(ABS(C21)-1E-300)&gt;=0)),FALSE)),"Check: signed amount invalid",IF(OR(LEN(TRIM(D21&amp;""))=0,LEN(TRIM(E21&amp;""))=0,LEN(TRIM(F21&amp;""))=0),"Check: explanation or evidence missing",IF(NOT(OR(EXACT(G21,"Not reviewed"),EXACT(G21,"Changes required"),EXACT(G21,"Reviewed"))),"Check: review state invalid",IF(OR(AND(LEN(I21&amp;"")&gt;0,NOT(IF(AND(ISNUMBER(I21),NOT(ISLOGICAL(I21))),AND(SIGN(I21-1)&gt;=0,SIGN(I21-2958465)&lt;=0,SIGN(MOD(I21,1))=0),FALSE))),AND(LEN(M21&amp;"")&gt;0,NOT(IF(AND(ISNUMBER(M21),NOT(ISLOGICAL(M21))),AND(SIGN(M21-1)&gt;=0,SIGN(M21-2958465)&lt;=0,SIGN(MOD(M21,1))=0),FALSE)))),"Check: entered date invalid",IF(AND(LEN(I21&amp;"")&gt;0,OR(I21&lt;$B$11,I21&gt;$B$12)),"Check: review chronology",IF(AND(NOT(EXACT(G21,"Not reviewed")),OR(LEN(TRIM(H21&amp;""))=0,LEN(TRIM(I21&amp;""))=0,LEN(TRIM(J21&amp;""))=0)),"Check: review record incomplete",IF(AND(EXACT(G21,"Not reviewed"),LEN(I21&amp;"")&gt;0),"Check: update review state",IF(AND(LEN(TRIM(K21&amp;""))=0,OR(LEN(L21&amp;"")&gt;0,LEN(M21&amp;"")&gt;0)),"Check: action fields have no action",IF(AND(OR(NOT(EXACT(G21,"Reviewed")),LEN(K21&amp;"")&gt;0),OR(LEN(TRIM(K21&amp;""))=0,LEN(TRIM(L21&amp;""))=0,LEN(TRIM(M21&amp;""))=0)),"Check: action incomplete","Recorded"))))))))))))))))),"Check: input error"))</x:f>
      </x:c>
      <x:c r="O21" s="26" t="str">
        <x:f>IF(LEN(N21)=0,"",IF(N21&lt;&gt;"Recorded","Check: resolve input issue",IF(NOT(EXACT(G21,"Reviewed")),"Review pending",IF(LEN(K21&amp;"")&gt;0,"Action open","Reviewed"))))</x:f>
      </x:c>
      <x:c r="P21" s="26" t="str">
        <x:f>IF(N21="Recorded",IF(LEN(K21&amp;"")&gt;0,$B$12-M21,""),"")</x:f>
      </x:c>
    </x:row>
    <x:row r="22" ht="92" customHeight="1">
      <x:c r="A22" s="11"/>
      <x:c r="B22" s="11"/>
      <x:c r="C22" s="11"/>
      <x:c r="D22" s="11"/>
      <x:c r="E22" s="11"/>
      <x:c r="F22" s="11"/>
      <x:c r="G22" s="11"/>
      <x:c r="H22" s="11"/>
      <x:c r="I22" s="11"/>
      <x:c r="J22" s="11"/>
      <x:c r="K22" s="11"/>
      <x:c r="L22" s="11"/>
      <x:c r="M22" s="11"/>
      <x:c r="N22" s="26" t="str">
        <x:f>IF(COUNTA(A22:M22)=0,"",IFERROR(IF(OR(ISERROR(A22),ISERROR(B22),ISERROR(C22),ISERROR(D22),ISERROR(E22),ISERROR(F22),ISERROR(G22),ISERROR(H22),ISERROR(I22),ISERROR(J22),ISERROR(K22),ISERROR(L22),ISERROR(M22)),"Check: input error",IF(OR(AND(LEN(A22&amp;"")&gt;0,NOT(ISTEXT(A22))),AND(LEN(B22&amp;"")&gt;0,NOT(ISTEXT(B22))),AND(LEN(D22&amp;"")&gt;0,NOT(ISTEXT(D22))),AND(LEN(E22&amp;"")&gt;0,NOT(ISTEXT(E22))),AND(LEN(F22&amp;"")&gt;0,NOT(ISTEXT(F22))),AND(LEN(G22&amp;"")&gt;0,NOT(ISTEXT(G22))),AND(LEN(H22&amp;"")&gt;0,NOT(ISTEXT(H22))),AND(LEN(J22&amp;"")&gt;0,NOT(ISTEXT(J22))),AND(LEN(K22&amp;"")&gt;0,NOT(ISTEXT(K22))),AND(LEN(L22&amp;"")&gt;0,NOT(ISTEXT(L22)))),"Check: text input required",IF($H$10&lt;&gt;"Recorded","Check: comparison setup",IF(OR(LEN(TRIM(A22&amp;""))=0),"Check: component ID missing",IF(NOT(EXACT(A22,TRIM(A22))),"Check: component ID untrimmed",IF(OR(ISNUMBER(FIND("*",A22)),ISNUMBER(FIND("?",A22)),ISNUMBER(FIND("~",A22))),"Check: component ID wildcard",IF(COUNTIFS($A$21:$A$60,A22)&gt;1,"Check: duplicate component ID",IF(NOT(OR(EXACT(B22,"Base revision"),EXACT(B22,"Activity"),EXACT(B22,"Factor"),EXACT(B22,"Boundary"))),"Check: movement bucket invalid",IF(NOT(IF(AND(ISNUMBER(C22),NOT(ISLOGICAL(C22))),AND(TRUE,SIGN(ABS(C22)-1E12)&lt;=0,OR(SIGN(C22)=0,SIGN(ABS(C22)-1E-300)&gt;=0)),FALSE)),"Check: signed amount invalid",IF(OR(LEN(TRIM(D22&amp;""))=0,LEN(TRIM(E22&amp;""))=0,LEN(TRIM(F22&amp;""))=0),"Check: explanation or evidence missing",IF(NOT(OR(EXACT(G22,"Not reviewed"),EXACT(G22,"Changes required"),EXACT(G22,"Reviewed"))),"Check: review state invalid",IF(OR(AND(LEN(I22&amp;"")&gt;0,NOT(IF(AND(ISNUMBER(I22),NOT(ISLOGICAL(I22))),AND(SIGN(I22-1)&gt;=0,SIGN(I22-2958465)&lt;=0,SIGN(MOD(I22,1))=0),FALSE))),AND(LEN(M22&amp;"")&gt;0,NOT(IF(AND(ISNUMBER(M22),NOT(ISLOGICAL(M22))),AND(SIGN(M22-1)&gt;=0,SIGN(M22-2958465)&lt;=0,SIGN(MOD(M22,1))=0),FALSE)))),"Check: entered date invalid",IF(AND(LEN(I22&amp;"")&gt;0,OR(I22&lt;$B$11,I22&gt;$B$12)),"Check: review chronology",IF(AND(NOT(EXACT(G22,"Not reviewed")),OR(LEN(TRIM(H22&amp;""))=0,LEN(TRIM(I22&amp;""))=0,LEN(TRIM(J22&amp;""))=0)),"Check: review record incomplete",IF(AND(EXACT(G22,"Not reviewed"),LEN(I22&amp;"")&gt;0),"Check: update review state",IF(AND(LEN(TRIM(K22&amp;""))=0,OR(LEN(L22&amp;"")&gt;0,LEN(M22&amp;"")&gt;0)),"Check: action fields have no action",IF(AND(OR(NOT(EXACT(G22,"Reviewed")),LEN(K22&amp;"")&gt;0),OR(LEN(TRIM(K22&amp;""))=0,LEN(TRIM(L22&amp;""))=0,LEN(TRIM(M22&amp;""))=0)),"Check: action incomplete","Recorded"))))))))))))))))),"Check: input error"))</x:f>
      </x:c>
      <x:c r="O22" s="26" t="str">
        <x:f>IF(LEN(N22)=0,"",IF(N22&lt;&gt;"Recorded","Check: resolve input issue",IF(NOT(EXACT(G22,"Reviewed")),"Review pending",IF(LEN(K22&amp;"")&gt;0,"Action open","Reviewed"))))</x:f>
      </x:c>
      <x:c r="P22" s="26" t="str">
        <x:f>IF(N22="Recorded",IF(LEN(K22&amp;"")&gt;0,$B$12-M22,""),"")</x:f>
      </x:c>
    </x:row>
    <x:row r="23" ht="92" customHeight="1">
      <x:c r="A23" s="11"/>
      <x:c r="B23" s="11"/>
      <x:c r="C23" s="11"/>
      <x:c r="D23" s="11"/>
      <x:c r="E23" s="11"/>
      <x:c r="F23" s="11"/>
      <x:c r="G23" s="11"/>
      <x:c r="H23" s="11"/>
      <x:c r="I23" s="11"/>
      <x:c r="J23" s="11"/>
      <x:c r="K23" s="11"/>
      <x:c r="L23" s="11"/>
      <x:c r="M23" s="11"/>
      <x:c r="N23" s="26" t="str">
        <x:f>IF(COUNTA(A23:M23)=0,"",IFERROR(IF(OR(ISERROR(A23),ISERROR(B23),ISERROR(C23),ISERROR(D23),ISERROR(E23),ISERROR(F23),ISERROR(G23),ISERROR(H23),ISERROR(I23),ISERROR(J23),ISERROR(K23),ISERROR(L23),ISERROR(M23)),"Check: input error",IF(OR(AND(LEN(A23&amp;"")&gt;0,NOT(ISTEXT(A23))),AND(LEN(B23&amp;"")&gt;0,NOT(ISTEXT(B23))),AND(LEN(D23&amp;"")&gt;0,NOT(ISTEXT(D23))),AND(LEN(E23&amp;"")&gt;0,NOT(ISTEXT(E23))),AND(LEN(F23&amp;"")&gt;0,NOT(ISTEXT(F23))),AND(LEN(G23&amp;"")&gt;0,NOT(ISTEXT(G23))),AND(LEN(H23&amp;"")&gt;0,NOT(ISTEXT(H23))),AND(LEN(J23&amp;"")&gt;0,NOT(ISTEXT(J23))),AND(LEN(K23&amp;"")&gt;0,NOT(ISTEXT(K23))),AND(LEN(L23&amp;"")&gt;0,NOT(ISTEXT(L23)))),"Check: text input required",IF($H$10&lt;&gt;"Recorded","Check: comparison setup",IF(OR(LEN(TRIM(A23&amp;""))=0),"Check: component ID missing",IF(NOT(EXACT(A23,TRIM(A23))),"Check: component ID untrimmed",IF(OR(ISNUMBER(FIND("*",A23)),ISNUMBER(FIND("?",A23)),ISNUMBER(FIND("~",A23))),"Check: component ID wildcard",IF(COUNTIFS($A$21:$A$60,A23)&gt;1,"Check: duplicate component ID",IF(NOT(OR(EXACT(B23,"Base revision"),EXACT(B23,"Activity"),EXACT(B23,"Factor"),EXACT(B23,"Boundary"))),"Check: movement bucket invalid",IF(NOT(IF(AND(ISNUMBER(C23),NOT(ISLOGICAL(C23))),AND(TRUE,SIGN(ABS(C23)-1E12)&lt;=0,OR(SIGN(C23)=0,SIGN(ABS(C23)-1E-300)&gt;=0)),FALSE)),"Check: signed amount invalid",IF(OR(LEN(TRIM(D23&amp;""))=0,LEN(TRIM(E23&amp;""))=0,LEN(TRIM(F23&amp;""))=0),"Check: explanation or evidence missing",IF(NOT(OR(EXACT(G23,"Not reviewed"),EXACT(G23,"Changes required"),EXACT(G23,"Reviewed"))),"Check: review state invalid",IF(OR(AND(LEN(I23&amp;"")&gt;0,NOT(IF(AND(ISNUMBER(I23),NOT(ISLOGICAL(I23))),AND(SIGN(I23-1)&gt;=0,SIGN(I23-2958465)&lt;=0,SIGN(MOD(I23,1))=0),FALSE))),AND(LEN(M23&amp;"")&gt;0,NOT(IF(AND(ISNUMBER(M23),NOT(ISLOGICAL(M23))),AND(SIGN(M23-1)&gt;=0,SIGN(M23-2958465)&lt;=0,SIGN(MOD(M23,1))=0),FALSE)))),"Check: entered date invalid",IF(AND(LEN(I23&amp;"")&gt;0,OR(I23&lt;$B$11,I23&gt;$B$12)),"Check: review chronology",IF(AND(NOT(EXACT(G23,"Not reviewed")),OR(LEN(TRIM(H23&amp;""))=0,LEN(TRIM(I23&amp;""))=0,LEN(TRIM(J23&amp;""))=0)),"Check: review record incomplete",IF(AND(EXACT(G23,"Not reviewed"),LEN(I23&amp;"")&gt;0),"Check: update review state",IF(AND(LEN(TRIM(K23&amp;""))=0,OR(LEN(L23&amp;"")&gt;0,LEN(M23&amp;"")&gt;0)),"Check: action fields have no action",IF(AND(OR(NOT(EXACT(G23,"Reviewed")),LEN(K23&amp;"")&gt;0),OR(LEN(TRIM(K23&amp;""))=0,LEN(TRIM(L23&amp;""))=0,LEN(TRIM(M23&amp;""))=0)),"Check: action incomplete","Recorded"))))))))))))))))),"Check: input error"))</x:f>
      </x:c>
      <x:c r="O23" s="26" t="str">
        <x:f>IF(LEN(N23)=0,"",IF(N23&lt;&gt;"Recorded","Check: resolve input issue",IF(NOT(EXACT(G23,"Reviewed")),"Review pending",IF(LEN(K23&amp;"")&gt;0,"Action open","Reviewed"))))</x:f>
      </x:c>
      <x:c r="P23" s="26" t="str">
        <x:f>IF(N23="Recorded",IF(LEN(K23&amp;"")&gt;0,$B$12-M23,""),"")</x:f>
      </x:c>
    </x:row>
    <x:row r="24" ht="92" customHeight="1">
      <x:c r="A24" s="11"/>
      <x:c r="B24" s="11"/>
      <x:c r="C24" s="11"/>
      <x:c r="D24" s="11"/>
      <x:c r="E24" s="11"/>
      <x:c r="F24" s="11"/>
      <x:c r="G24" s="11"/>
      <x:c r="H24" s="11"/>
      <x:c r="I24" s="11"/>
      <x:c r="J24" s="11"/>
      <x:c r="K24" s="11"/>
      <x:c r="L24" s="11"/>
      <x:c r="M24" s="11"/>
      <x:c r="N24" s="26" t="str">
        <x:f>IF(COUNTA(A24:M24)=0,"",IFERROR(IF(OR(ISERROR(A24),ISERROR(B24),ISERROR(C24),ISERROR(D24),ISERROR(E24),ISERROR(F24),ISERROR(G24),ISERROR(H24),ISERROR(I24),ISERROR(J24),ISERROR(K24),ISERROR(L24),ISERROR(M24)),"Check: input error",IF(OR(AND(LEN(A24&amp;"")&gt;0,NOT(ISTEXT(A24))),AND(LEN(B24&amp;"")&gt;0,NOT(ISTEXT(B24))),AND(LEN(D24&amp;"")&gt;0,NOT(ISTEXT(D24))),AND(LEN(E24&amp;"")&gt;0,NOT(ISTEXT(E24))),AND(LEN(F24&amp;"")&gt;0,NOT(ISTEXT(F24))),AND(LEN(G24&amp;"")&gt;0,NOT(ISTEXT(G24))),AND(LEN(H24&amp;"")&gt;0,NOT(ISTEXT(H24))),AND(LEN(J24&amp;"")&gt;0,NOT(ISTEXT(J24))),AND(LEN(K24&amp;"")&gt;0,NOT(ISTEXT(K24))),AND(LEN(L24&amp;"")&gt;0,NOT(ISTEXT(L24)))),"Check: text input required",IF($H$10&lt;&gt;"Recorded","Check: comparison setup",IF(OR(LEN(TRIM(A24&amp;""))=0),"Check: component ID missing",IF(NOT(EXACT(A24,TRIM(A24))),"Check: component ID untrimmed",IF(OR(ISNUMBER(FIND("*",A24)),ISNUMBER(FIND("?",A24)),ISNUMBER(FIND("~",A24))),"Check: component ID wildcard",IF(COUNTIFS($A$21:$A$60,A24)&gt;1,"Check: duplicate component ID",IF(NOT(OR(EXACT(B24,"Base revision"),EXACT(B24,"Activity"),EXACT(B24,"Factor"),EXACT(B24,"Boundary"))),"Check: movement bucket invalid",IF(NOT(IF(AND(ISNUMBER(C24),NOT(ISLOGICAL(C24))),AND(TRUE,SIGN(ABS(C24)-1E12)&lt;=0,OR(SIGN(C24)=0,SIGN(ABS(C24)-1E-300)&gt;=0)),FALSE)),"Check: signed amount invalid",IF(OR(LEN(TRIM(D24&amp;""))=0,LEN(TRIM(E24&amp;""))=0,LEN(TRIM(F24&amp;""))=0),"Check: explanation or evidence missing",IF(NOT(OR(EXACT(G24,"Not reviewed"),EXACT(G24,"Changes required"),EXACT(G24,"Reviewed"))),"Check: review state invalid",IF(OR(AND(LEN(I24&amp;"")&gt;0,NOT(IF(AND(ISNUMBER(I24),NOT(ISLOGICAL(I24))),AND(SIGN(I24-1)&gt;=0,SIGN(I24-2958465)&lt;=0,SIGN(MOD(I24,1))=0),FALSE))),AND(LEN(M24&amp;"")&gt;0,NOT(IF(AND(ISNUMBER(M24),NOT(ISLOGICAL(M24))),AND(SIGN(M24-1)&gt;=0,SIGN(M24-2958465)&lt;=0,SIGN(MOD(M24,1))=0),FALSE)))),"Check: entered date invalid",IF(AND(LEN(I24&amp;"")&gt;0,OR(I24&lt;$B$11,I24&gt;$B$12)),"Check: review chronology",IF(AND(NOT(EXACT(G24,"Not reviewed")),OR(LEN(TRIM(H24&amp;""))=0,LEN(TRIM(I24&amp;""))=0,LEN(TRIM(J24&amp;""))=0)),"Check: review record incomplete",IF(AND(EXACT(G24,"Not reviewed"),LEN(I24&amp;"")&gt;0),"Check: update review state",IF(AND(LEN(TRIM(K24&amp;""))=0,OR(LEN(L24&amp;"")&gt;0,LEN(M24&amp;"")&gt;0)),"Check: action fields have no action",IF(AND(OR(NOT(EXACT(G24,"Reviewed")),LEN(K24&amp;"")&gt;0),OR(LEN(TRIM(K24&amp;""))=0,LEN(TRIM(L24&amp;""))=0,LEN(TRIM(M24&amp;""))=0)),"Check: action incomplete","Recorded"))))))))))))))))),"Check: input error"))</x:f>
      </x:c>
      <x:c r="O24" s="26" t="str">
        <x:f>IF(LEN(N24)=0,"",IF(N24&lt;&gt;"Recorded","Check: resolve input issue",IF(NOT(EXACT(G24,"Reviewed")),"Review pending",IF(LEN(K24&amp;"")&gt;0,"Action open","Reviewed"))))</x:f>
      </x:c>
      <x:c r="P24" s="26" t="str">
        <x:f>IF(N24="Recorded",IF(LEN(K24&amp;"")&gt;0,$B$12-M24,""),"")</x:f>
      </x:c>
    </x:row>
    <x:row r="25" ht="92" customHeight="1">
      <x:c r="A25" s="11"/>
      <x:c r="B25" s="11"/>
      <x:c r="C25" s="11"/>
      <x:c r="D25" s="11"/>
      <x:c r="E25" s="11"/>
      <x:c r="F25" s="11"/>
      <x:c r="G25" s="11"/>
      <x:c r="H25" s="11"/>
      <x:c r="I25" s="11"/>
      <x:c r="J25" s="11"/>
      <x:c r="K25" s="11"/>
      <x:c r="L25" s="11"/>
      <x:c r="M25" s="11"/>
      <x:c r="N25" s="26" t="str">
        <x:f>IF(COUNTA(A25:M25)=0,"",IFERROR(IF(OR(ISERROR(A25),ISERROR(B25),ISERROR(C25),ISERROR(D25),ISERROR(E25),ISERROR(F25),ISERROR(G25),ISERROR(H25),ISERROR(I25),ISERROR(J25),ISERROR(K25),ISERROR(L25),ISERROR(M25)),"Check: input error",IF(OR(AND(LEN(A25&amp;"")&gt;0,NOT(ISTEXT(A25))),AND(LEN(B25&amp;"")&gt;0,NOT(ISTEXT(B25))),AND(LEN(D25&amp;"")&gt;0,NOT(ISTEXT(D25))),AND(LEN(E25&amp;"")&gt;0,NOT(ISTEXT(E25))),AND(LEN(F25&amp;"")&gt;0,NOT(ISTEXT(F25))),AND(LEN(G25&amp;"")&gt;0,NOT(ISTEXT(G25))),AND(LEN(H25&amp;"")&gt;0,NOT(ISTEXT(H25))),AND(LEN(J25&amp;"")&gt;0,NOT(ISTEXT(J25))),AND(LEN(K25&amp;"")&gt;0,NOT(ISTEXT(K25))),AND(LEN(L25&amp;"")&gt;0,NOT(ISTEXT(L25)))),"Check: text input required",IF($H$10&lt;&gt;"Recorded","Check: comparison setup",IF(OR(LEN(TRIM(A25&amp;""))=0),"Check: component ID missing",IF(NOT(EXACT(A25,TRIM(A25))),"Check: component ID untrimmed",IF(OR(ISNUMBER(FIND("*",A25)),ISNUMBER(FIND("?",A25)),ISNUMBER(FIND("~",A25))),"Check: component ID wildcard",IF(COUNTIFS($A$21:$A$60,A25)&gt;1,"Check: duplicate component ID",IF(NOT(OR(EXACT(B25,"Base revision"),EXACT(B25,"Activity"),EXACT(B25,"Factor"),EXACT(B25,"Boundary"))),"Check: movement bucket invalid",IF(NOT(IF(AND(ISNUMBER(C25),NOT(ISLOGICAL(C25))),AND(TRUE,SIGN(ABS(C25)-1E12)&lt;=0,OR(SIGN(C25)=0,SIGN(ABS(C25)-1E-300)&gt;=0)),FALSE)),"Check: signed amount invalid",IF(OR(LEN(TRIM(D25&amp;""))=0,LEN(TRIM(E25&amp;""))=0,LEN(TRIM(F25&amp;""))=0),"Check: explanation or evidence missing",IF(NOT(OR(EXACT(G25,"Not reviewed"),EXACT(G25,"Changes required"),EXACT(G25,"Reviewed"))),"Check: review state invalid",IF(OR(AND(LEN(I25&amp;"")&gt;0,NOT(IF(AND(ISNUMBER(I25),NOT(ISLOGICAL(I25))),AND(SIGN(I25-1)&gt;=0,SIGN(I25-2958465)&lt;=0,SIGN(MOD(I25,1))=0),FALSE))),AND(LEN(M25&amp;"")&gt;0,NOT(IF(AND(ISNUMBER(M25),NOT(ISLOGICAL(M25))),AND(SIGN(M25-1)&gt;=0,SIGN(M25-2958465)&lt;=0,SIGN(MOD(M25,1))=0),FALSE)))),"Check: entered date invalid",IF(AND(LEN(I25&amp;"")&gt;0,OR(I25&lt;$B$11,I25&gt;$B$12)),"Check: review chronology",IF(AND(NOT(EXACT(G25,"Not reviewed")),OR(LEN(TRIM(H25&amp;""))=0,LEN(TRIM(I25&amp;""))=0,LEN(TRIM(J25&amp;""))=0)),"Check: review record incomplete",IF(AND(EXACT(G25,"Not reviewed"),LEN(I25&amp;"")&gt;0),"Check: update review state",IF(AND(LEN(TRIM(K25&amp;""))=0,OR(LEN(L25&amp;"")&gt;0,LEN(M25&amp;"")&gt;0)),"Check: action fields have no action",IF(AND(OR(NOT(EXACT(G25,"Reviewed")),LEN(K25&amp;"")&gt;0),OR(LEN(TRIM(K25&amp;""))=0,LEN(TRIM(L25&amp;""))=0,LEN(TRIM(M25&amp;""))=0)),"Check: action incomplete","Recorded"))))))))))))))))),"Check: input error"))</x:f>
      </x:c>
      <x:c r="O25" s="26" t="str">
        <x:f>IF(LEN(N25)=0,"",IF(N25&lt;&gt;"Recorded","Check: resolve input issue",IF(NOT(EXACT(G25,"Reviewed")),"Review pending",IF(LEN(K25&amp;"")&gt;0,"Action open","Reviewed"))))</x:f>
      </x:c>
      <x:c r="P25" s="26" t="str">
        <x:f>IF(N25="Recorded",IF(LEN(K25&amp;"")&gt;0,$B$12-M25,""),"")</x:f>
      </x:c>
    </x:row>
    <x:row r="26" ht="92" customHeight="1">
      <x:c r="A26" s="11"/>
      <x:c r="B26" s="11"/>
      <x:c r="C26" s="11"/>
      <x:c r="D26" s="11"/>
      <x:c r="E26" s="11"/>
      <x:c r="F26" s="11"/>
      <x:c r="G26" s="11"/>
      <x:c r="H26" s="11"/>
      <x:c r="I26" s="11"/>
      <x:c r="J26" s="11"/>
      <x:c r="K26" s="11"/>
      <x:c r="L26" s="11"/>
      <x:c r="M26" s="11"/>
      <x:c r="N26" s="26" t="str">
        <x:f>IF(COUNTA(A26:M26)=0,"",IFERROR(IF(OR(ISERROR(A26),ISERROR(B26),ISERROR(C26),ISERROR(D26),ISERROR(E26),ISERROR(F26),ISERROR(G26),ISERROR(H26),ISERROR(I26),ISERROR(J26),ISERROR(K26),ISERROR(L26),ISERROR(M26)),"Check: input error",IF(OR(AND(LEN(A26&amp;"")&gt;0,NOT(ISTEXT(A26))),AND(LEN(B26&amp;"")&gt;0,NOT(ISTEXT(B26))),AND(LEN(D26&amp;"")&gt;0,NOT(ISTEXT(D26))),AND(LEN(E26&amp;"")&gt;0,NOT(ISTEXT(E26))),AND(LEN(F26&amp;"")&gt;0,NOT(ISTEXT(F26))),AND(LEN(G26&amp;"")&gt;0,NOT(ISTEXT(G26))),AND(LEN(H26&amp;"")&gt;0,NOT(ISTEXT(H26))),AND(LEN(J26&amp;"")&gt;0,NOT(ISTEXT(J26))),AND(LEN(K26&amp;"")&gt;0,NOT(ISTEXT(K26))),AND(LEN(L26&amp;"")&gt;0,NOT(ISTEXT(L26)))),"Check: text input required",IF($H$10&lt;&gt;"Recorded","Check: comparison setup",IF(OR(LEN(TRIM(A26&amp;""))=0),"Check: component ID missing",IF(NOT(EXACT(A26,TRIM(A26))),"Check: component ID untrimmed",IF(OR(ISNUMBER(FIND("*",A26)),ISNUMBER(FIND("?",A26)),ISNUMBER(FIND("~",A26))),"Check: component ID wildcard",IF(COUNTIFS($A$21:$A$60,A26)&gt;1,"Check: duplicate component ID",IF(NOT(OR(EXACT(B26,"Base revision"),EXACT(B26,"Activity"),EXACT(B26,"Factor"),EXACT(B26,"Boundary"))),"Check: movement bucket invalid",IF(NOT(IF(AND(ISNUMBER(C26),NOT(ISLOGICAL(C26))),AND(TRUE,SIGN(ABS(C26)-1E12)&lt;=0,OR(SIGN(C26)=0,SIGN(ABS(C26)-1E-300)&gt;=0)),FALSE)),"Check: signed amount invalid",IF(OR(LEN(TRIM(D26&amp;""))=0,LEN(TRIM(E26&amp;""))=0,LEN(TRIM(F26&amp;""))=0),"Check: explanation or evidence missing",IF(NOT(OR(EXACT(G26,"Not reviewed"),EXACT(G26,"Changes required"),EXACT(G26,"Reviewed"))),"Check: review state invalid",IF(OR(AND(LEN(I26&amp;"")&gt;0,NOT(IF(AND(ISNUMBER(I26),NOT(ISLOGICAL(I26))),AND(SIGN(I26-1)&gt;=0,SIGN(I26-2958465)&lt;=0,SIGN(MOD(I26,1))=0),FALSE))),AND(LEN(M26&amp;"")&gt;0,NOT(IF(AND(ISNUMBER(M26),NOT(ISLOGICAL(M26))),AND(SIGN(M26-1)&gt;=0,SIGN(M26-2958465)&lt;=0,SIGN(MOD(M26,1))=0),FALSE)))),"Check: entered date invalid",IF(AND(LEN(I26&amp;"")&gt;0,OR(I26&lt;$B$11,I26&gt;$B$12)),"Check: review chronology",IF(AND(NOT(EXACT(G26,"Not reviewed")),OR(LEN(TRIM(H26&amp;""))=0,LEN(TRIM(I26&amp;""))=0,LEN(TRIM(J26&amp;""))=0)),"Check: review record incomplete",IF(AND(EXACT(G26,"Not reviewed"),LEN(I26&amp;"")&gt;0),"Check: update review state",IF(AND(LEN(TRIM(K26&amp;""))=0,OR(LEN(L26&amp;"")&gt;0,LEN(M26&amp;"")&gt;0)),"Check: action fields have no action",IF(AND(OR(NOT(EXACT(G26,"Reviewed")),LEN(K26&amp;"")&gt;0),OR(LEN(TRIM(K26&amp;""))=0,LEN(TRIM(L26&amp;""))=0,LEN(TRIM(M26&amp;""))=0)),"Check: action incomplete","Recorded"))))))))))))))))),"Check: input error"))</x:f>
      </x:c>
      <x:c r="O26" s="26" t="str">
        <x:f>IF(LEN(N26)=0,"",IF(N26&lt;&gt;"Recorded","Check: resolve input issue",IF(NOT(EXACT(G26,"Reviewed")),"Review pending",IF(LEN(K26&amp;"")&gt;0,"Action open","Reviewed"))))</x:f>
      </x:c>
      <x:c r="P26" s="26" t="str">
        <x:f>IF(N26="Recorded",IF(LEN(K26&amp;"")&gt;0,$B$12-M26,""),"")</x:f>
      </x:c>
    </x:row>
    <x:row r="27" ht="92" customHeight="1">
      <x:c r="A27" s="11"/>
      <x:c r="B27" s="11"/>
      <x:c r="C27" s="11"/>
      <x:c r="D27" s="11"/>
      <x:c r="E27" s="11"/>
      <x:c r="F27" s="11"/>
      <x:c r="G27" s="11"/>
      <x:c r="H27" s="11"/>
      <x:c r="I27" s="11"/>
      <x:c r="J27" s="11"/>
      <x:c r="K27" s="11"/>
      <x:c r="L27" s="11"/>
      <x:c r="M27" s="11"/>
      <x:c r="N27" s="26" t="str">
        <x:f>IF(COUNTA(A27:M27)=0,"",IFERROR(IF(OR(ISERROR(A27),ISERROR(B27),ISERROR(C27),ISERROR(D27),ISERROR(E27),ISERROR(F27),ISERROR(G27),ISERROR(H27),ISERROR(I27),ISERROR(J27),ISERROR(K27),ISERROR(L27),ISERROR(M27)),"Check: input error",IF(OR(AND(LEN(A27&amp;"")&gt;0,NOT(ISTEXT(A27))),AND(LEN(B27&amp;"")&gt;0,NOT(ISTEXT(B27))),AND(LEN(D27&amp;"")&gt;0,NOT(ISTEXT(D27))),AND(LEN(E27&amp;"")&gt;0,NOT(ISTEXT(E27))),AND(LEN(F27&amp;"")&gt;0,NOT(ISTEXT(F27))),AND(LEN(G27&amp;"")&gt;0,NOT(ISTEXT(G27))),AND(LEN(H27&amp;"")&gt;0,NOT(ISTEXT(H27))),AND(LEN(J27&amp;"")&gt;0,NOT(ISTEXT(J27))),AND(LEN(K27&amp;"")&gt;0,NOT(ISTEXT(K27))),AND(LEN(L27&amp;"")&gt;0,NOT(ISTEXT(L27)))),"Check: text input required",IF($H$10&lt;&gt;"Recorded","Check: comparison setup",IF(OR(LEN(TRIM(A27&amp;""))=0),"Check: component ID missing",IF(NOT(EXACT(A27,TRIM(A27))),"Check: component ID untrimmed",IF(OR(ISNUMBER(FIND("*",A27)),ISNUMBER(FIND("?",A27)),ISNUMBER(FIND("~",A27))),"Check: component ID wildcard",IF(COUNTIFS($A$21:$A$60,A27)&gt;1,"Check: duplicate component ID",IF(NOT(OR(EXACT(B27,"Base revision"),EXACT(B27,"Activity"),EXACT(B27,"Factor"),EXACT(B27,"Boundary"))),"Check: movement bucket invalid",IF(NOT(IF(AND(ISNUMBER(C27),NOT(ISLOGICAL(C27))),AND(TRUE,SIGN(ABS(C27)-1E12)&lt;=0,OR(SIGN(C27)=0,SIGN(ABS(C27)-1E-300)&gt;=0)),FALSE)),"Check: signed amount invalid",IF(OR(LEN(TRIM(D27&amp;""))=0,LEN(TRIM(E27&amp;""))=0,LEN(TRIM(F27&amp;""))=0),"Check: explanation or evidence missing",IF(NOT(OR(EXACT(G27,"Not reviewed"),EXACT(G27,"Changes required"),EXACT(G27,"Reviewed"))),"Check: review state invalid",IF(OR(AND(LEN(I27&amp;"")&gt;0,NOT(IF(AND(ISNUMBER(I27),NOT(ISLOGICAL(I27))),AND(SIGN(I27-1)&gt;=0,SIGN(I27-2958465)&lt;=0,SIGN(MOD(I27,1))=0),FALSE))),AND(LEN(M27&amp;"")&gt;0,NOT(IF(AND(ISNUMBER(M27),NOT(ISLOGICAL(M27))),AND(SIGN(M27-1)&gt;=0,SIGN(M27-2958465)&lt;=0,SIGN(MOD(M27,1))=0),FALSE)))),"Check: entered date invalid",IF(AND(LEN(I27&amp;"")&gt;0,OR(I27&lt;$B$11,I27&gt;$B$12)),"Check: review chronology",IF(AND(NOT(EXACT(G27,"Not reviewed")),OR(LEN(TRIM(H27&amp;""))=0,LEN(TRIM(I27&amp;""))=0,LEN(TRIM(J27&amp;""))=0)),"Check: review record incomplete",IF(AND(EXACT(G27,"Not reviewed"),LEN(I27&amp;"")&gt;0),"Check: update review state",IF(AND(LEN(TRIM(K27&amp;""))=0,OR(LEN(L27&amp;"")&gt;0,LEN(M27&amp;"")&gt;0)),"Check: action fields have no action",IF(AND(OR(NOT(EXACT(G27,"Reviewed")),LEN(K27&amp;"")&gt;0),OR(LEN(TRIM(K27&amp;""))=0,LEN(TRIM(L27&amp;""))=0,LEN(TRIM(M27&amp;""))=0)),"Check: action incomplete","Recorded"))))))))))))))))),"Check: input error"))</x:f>
      </x:c>
      <x:c r="O27" s="26" t="str">
        <x:f>IF(LEN(N27)=0,"",IF(N27&lt;&gt;"Recorded","Check: resolve input issue",IF(NOT(EXACT(G27,"Reviewed")),"Review pending",IF(LEN(K27&amp;"")&gt;0,"Action open","Reviewed"))))</x:f>
      </x:c>
      <x:c r="P27" s="26" t="str">
        <x:f>IF(N27="Recorded",IF(LEN(K27&amp;"")&gt;0,$B$12-M27,""),"")</x:f>
      </x:c>
    </x:row>
    <x:row r="28" ht="92" customHeight="1">
      <x:c r="A28" s="11"/>
      <x:c r="B28" s="11"/>
      <x:c r="C28" s="11"/>
      <x:c r="D28" s="11"/>
      <x:c r="E28" s="11"/>
      <x:c r="F28" s="11"/>
      <x:c r="G28" s="11"/>
      <x:c r="H28" s="11"/>
      <x:c r="I28" s="11"/>
      <x:c r="J28" s="11"/>
      <x:c r="K28" s="11"/>
      <x:c r="L28" s="11"/>
      <x:c r="M28" s="11"/>
      <x:c r="N28" s="26" t="str">
        <x:f>IF(COUNTA(A28:M28)=0,"",IFERROR(IF(OR(ISERROR(A28),ISERROR(B28),ISERROR(C28),ISERROR(D28),ISERROR(E28),ISERROR(F28),ISERROR(G28),ISERROR(H28),ISERROR(I28),ISERROR(J28),ISERROR(K28),ISERROR(L28),ISERROR(M28)),"Check: input error",IF(OR(AND(LEN(A28&amp;"")&gt;0,NOT(ISTEXT(A28))),AND(LEN(B28&amp;"")&gt;0,NOT(ISTEXT(B28))),AND(LEN(D28&amp;"")&gt;0,NOT(ISTEXT(D28))),AND(LEN(E28&amp;"")&gt;0,NOT(ISTEXT(E28))),AND(LEN(F28&amp;"")&gt;0,NOT(ISTEXT(F28))),AND(LEN(G28&amp;"")&gt;0,NOT(ISTEXT(G28))),AND(LEN(H28&amp;"")&gt;0,NOT(ISTEXT(H28))),AND(LEN(J28&amp;"")&gt;0,NOT(ISTEXT(J28))),AND(LEN(K28&amp;"")&gt;0,NOT(ISTEXT(K28))),AND(LEN(L28&amp;"")&gt;0,NOT(ISTEXT(L28)))),"Check: text input required",IF($H$10&lt;&gt;"Recorded","Check: comparison setup",IF(OR(LEN(TRIM(A28&amp;""))=0),"Check: component ID missing",IF(NOT(EXACT(A28,TRIM(A28))),"Check: component ID untrimmed",IF(OR(ISNUMBER(FIND("*",A28)),ISNUMBER(FIND("?",A28)),ISNUMBER(FIND("~",A28))),"Check: component ID wildcard",IF(COUNTIFS($A$21:$A$60,A28)&gt;1,"Check: duplicate component ID",IF(NOT(OR(EXACT(B28,"Base revision"),EXACT(B28,"Activity"),EXACT(B28,"Factor"),EXACT(B28,"Boundary"))),"Check: movement bucket invalid",IF(NOT(IF(AND(ISNUMBER(C28),NOT(ISLOGICAL(C28))),AND(TRUE,SIGN(ABS(C28)-1E12)&lt;=0,OR(SIGN(C28)=0,SIGN(ABS(C28)-1E-300)&gt;=0)),FALSE)),"Check: signed amount invalid",IF(OR(LEN(TRIM(D28&amp;""))=0,LEN(TRIM(E28&amp;""))=0,LEN(TRIM(F28&amp;""))=0),"Check: explanation or evidence missing",IF(NOT(OR(EXACT(G28,"Not reviewed"),EXACT(G28,"Changes required"),EXACT(G28,"Reviewed"))),"Check: review state invalid",IF(OR(AND(LEN(I28&amp;"")&gt;0,NOT(IF(AND(ISNUMBER(I28),NOT(ISLOGICAL(I28))),AND(SIGN(I28-1)&gt;=0,SIGN(I28-2958465)&lt;=0,SIGN(MOD(I28,1))=0),FALSE))),AND(LEN(M28&amp;"")&gt;0,NOT(IF(AND(ISNUMBER(M28),NOT(ISLOGICAL(M28))),AND(SIGN(M28-1)&gt;=0,SIGN(M28-2958465)&lt;=0,SIGN(MOD(M28,1))=0),FALSE)))),"Check: entered date invalid",IF(AND(LEN(I28&amp;"")&gt;0,OR(I28&lt;$B$11,I28&gt;$B$12)),"Check: review chronology",IF(AND(NOT(EXACT(G28,"Not reviewed")),OR(LEN(TRIM(H28&amp;""))=0,LEN(TRIM(I28&amp;""))=0,LEN(TRIM(J28&amp;""))=0)),"Check: review record incomplete",IF(AND(EXACT(G28,"Not reviewed"),LEN(I28&amp;"")&gt;0),"Check: update review state",IF(AND(LEN(TRIM(K28&amp;""))=0,OR(LEN(L28&amp;"")&gt;0,LEN(M28&amp;"")&gt;0)),"Check: action fields have no action",IF(AND(OR(NOT(EXACT(G28,"Reviewed")),LEN(K28&amp;"")&gt;0),OR(LEN(TRIM(K28&amp;""))=0,LEN(TRIM(L28&amp;""))=0,LEN(TRIM(M28&amp;""))=0)),"Check: action incomplete","Recorded"))))))))))))))))),"Check: input error"))</x:f>
      </x:c>
      <x:c r="O28" s="26" t="str">
        <x:f>IF(LEN(N28)=0,"",IF(N28&lt;&gt;"Recorded","Check: resolve input issue",IF(NOT(EXACT(G28,"Reviewed")),"Review pending",IF(LEN(K28&amp;"")&gt;0,"Action open","Reviewed"))))</x:f>
      </x:c>
      <x:c r="P28" s="26" t="str">
        <x:f>IF(N28="Recorded",IF(LEN(K28&amp;"")&gt;0,$B$12-M28,""),"")</x:f>
      </x:c>
    </x:row>
    <x:row r="29" ht="92" customHeight="1">
      <x:c r="A29" s="11"/>
      <x:c r="B29" s="11"/>
      <x:c r="C29" s="11"/>
      <x:c r="D29" s="11"/>
      <x:c r="E29" s="11"/>
      <x:c r="F29" s="11"/>
      <x:c r="G29" s="11"/>
      <x:c r="H29" s="11"/>
      <x:c r="I29" s="11"/>
      <x:c r="J29" s="11"/>
      <x:c r="K29" s="11"/>
      <x:c r="L29" s="11"/>
      <x:c r="M29" s="11"/>
      <x:c r="N29" s="26" t="str">
        <x:f>IF(COUNTA(A29:M29)=0,"",IFERROR(IF(OR(ISERROR(A29),ISERROR(B29),ISERROR(C29),ISERROR(D29),ISERROR(E29),ISERROR(F29),ISERROR(G29),ISERROR(H29),ISERROR(I29),ISERROR(J29),ISERROR(K29),ISERROR(L29),ISERROR(M29)),"Check: input error",IF(OR(AND(LEN(A29&amp;"")&gt;0,NOT(ISTEXT(A29))),AND(LEN(B29&amp;"")&gt;0,NOT(ISTEXT(B29))),AND(LEN(D29&amp;"")&gt;0,NOT(ISTEXT(D29))),AND(LEN(E29&amp;"")&gt;0,NOT(ISTEXT(E29))),AND(LEN(F29&amp;"")&gt;0,NOT(ISTEXT(F29))),AND(LEN(G29&amp;"")&gt;0,NOT(ISTEXT(G29))),AND(LEN(H29&amp;"")&gt;0,NOT(ISTEXT(H29))),AND(LEN(J29&amp;"")&gt;0,NOT(ISTEXT(J29))),AND(LEN(K29&amp;"")&gt;0,NOT(ISTEXT(K29))),AND(LEN(L29&amp;"")&gt;0,NOT(ISTEXT(L29)))),"Check: text input required",IF($H$10&lt;&gt;"Recorded","Check: comparison setup",IF(OR(LEN(TRIM(A29&amp;""))=0),"Check: component ID missing",IF(NOT(EXACT(A29,TRIM(A29))),"Check: component ID untrimmed",IF(OR(ISNUMBER(FIND("*",A29)),ISNUMBER(FIND("?",A29)),ISNUMBER(FIND("~",A29))),"Check: component ID wildcard",IF(COUNTIFS($A$21:$A$60,A29)&gt;1,"Check: duplicate component ID",IF(NOT(OR(EXACT(B29,"Base revision"),EXACT(B29,"Activity"),EXACT(B29,"Factor"),EXACT(B29,"Boundary"))),"Check: movement bucket invalid",IF(NOT(IF(AND(ISNUMBER(C29),NOT(ISLOGICAL(C29))),AND(TRUE,SIGN(ABS(C29)-1E12)&lt;=0,OR(SIGN(C29)=0,SIGN(ABS(C29)-1E-300)&gt;=0)),FALSE)),"Check: signed amount invalid",IF(OR(LEN(TRIM(D29&amp;""))=0,LEN(TRIM(E29&amp;""))=0,LEN(TRIM(F29&amp;""))=0),"Check: explanation or evidence missing",IF(NOT(OR(EXACT(G29,"Not reviewed"),EXACT(G29,"Changes required"),EXACT(G29,"Reviewed"))),"Check: review state invalid",IF(OR(AND(LEN(I29&amp;"")&gt;0,NOT(IF(AND(ISNUMBER(I29),NOT(ISLOGICAL(I29))),AND(SIGN(I29-1)&gt;=0,SIGN(I29-2958465)&lt;=0,SIGN(MOD(I29,1))=0),FALSE))),AND(LEN(M29&amp;"")&gt;0,NOT(IF(AND(ISNUMBER(M29),NOT(ISLOGICAL(M29))),AND(SIGN(M29-1)&gt;=0,SIGN(M29-2958465)&lt;=0,SIGN(MOD(M29,1))=0),FALSE)))),"Check: entered date invalid",IF(AND(LEN(I29&amp;"")&gt;0,OR(I29&lt;$B$11,I29&gt;$B$12)),"Check: review chronology",IF(AND(NOT(EXACT(G29,"Not reviewed")),OR(LEN(TRIM(H29&amp;""))=0,LEN(TRIM(I29&amp;""))=0,LEN(TRIM(J29&amp;""))=0)),"Check: review record incomplete",IF(AND(EXACT(G29,"Not reviewed"),LEN(I29&amp;"")&gt;0),"Check: update review state",IF(AND(LEN(TRIM(K29&amp;""))=0,OR(LEN(L29&amp;"")&gt;0,LEN(M29&amp;"")&gt;0)),"Check: action fields have no action",IF(AND(OR(NOT(EXACT(G29,"Reviewed")),LEN(K29&amp;"")&gt;0),OR(LEN(TRIM(K29&amp;""))=0,LEN(TRIM(L29&amp;""))=0,LEN(TRIM(M29&amp;""))=0)),"Check: action incomplete","Recorded"))))))))))))))))),"Check: input error"))</x:f>
      </x:c>
      <x:c r="O29" s="26" t="str">
        <x:f>IF(LEN(N29)=0,"",IF(N29&lt;&gt;"Recorded","Check: resolve input issue",IF(NOT(EXACT(G29,"Reviewed")),"Review pending",IF(LEN(K29&amp;"")&gt;0,"Action open","Reviewed"))))</x:f>
      </x:c>
      <x:c r="P29" s="26" t="str">
        <x:f>IF(N29="Recorded",IF(LEN(K29&amp;"")&gt;0,$B$12-M29,""),"")</x:f>
      </x:c>
    </x:row>
    <x:row r="30" ht="92" customHeight="1">
      <x:c r="A30" s="11"/>
      <x:c r="B30" s="11"/>
      <x:c r="C30" s="11"/>
      <x:c r="D30" s="11"/>
      <x:c r="E30" s="11"/>
      <x:c r="F30" s="11"/>
      <x:c r="G30" s="11"/>
      <x:c r="H30" s="11"/>
      <x:c r="I30" s="11"/>
      <x:c r="J30" s="11"/>
      <x:c r="K30" s="11"/>
      <x:c r="L30" s="11"/>
      <x:c r="M30" s="11"/>
      <x:c r="N30" s="26" t="str">
        <x:f>IF(COUNTA(A30:M30)=0,"",IFERROR(IF(OR(ISERROR(A30),ISERROR(B30),ISERROR(C30),ISERROR(D30),ISERROR(E30),ISERROR(F30),ISERROR(G30),ISERROR(H30),ISERROR(I30),ISERROR(J30),ISERROR(K30),ISERROR(L30),ISERROR(M30)),"Check: input error",IF(OR(AND(LEN(A30&amp;"")&gt;0,NOT(ISTEXT(A30))),AND(LEN(B30&amp;"")&gt;0,NOT(ISTEXT(B30))),AND(LEN(D30&amp;"")&gt;0,NOT(ISTEXT(D30))),AND(LEN(E30&amp;"")&gt;0,NOT(ISTEXT(E30))),AND(LEN(F30&amp;"")&gt;0,NOT(ISTEXT(F30))),AND(LEN(G30&amp;"")&gt;0,NOT(ISTEXT(G30))),AND(LEN(H30&amp;"")&gt;0,NOT(ISTEXT(H30))),AND(LEN(J30&amp;"")&gt;0,NOT(ISTEXT(J30))),AND(LEN(K30&amp;"")&gt;0,NOT(ISTEXT(K30))),AND(LEN(L30&amp;"")&gt;0,NOT(ISTEXT(L30)))),"Check: text input required",IF($H$10&lt;&gt;"Recorded","Check: comparison setup",IF(OR(LEN(TRIM(A30&amp;""))=0),"Check: component ID missing",IF(NOT(EXACT(A30,TRIM(A30))),"Check: component ID untrimmed",IF(OR(ISNUMBER(FIND("*",A30)),ISNUMBER(FIND("?",A30)),ISNUMBER(FIND("~",A30))),"Check: component ID wildcard",IF(COUNTIFS($A$21:$A$60,A30)&gt;1,"Check: duplicate component ID",IF(NOT(OR(EXACT(B30,"Base revision"),EXACT(B30,"Activity"),EXACT(B30,"Factor"),EXACT(B30,"Boundary"))),"Check: movement bucket invalid",IF(NOT(IF(AND(ISNUMBER(C30),NOT(ISLOGICAL(C30))),AND(TRUE,SIGN(ABS(C30)-1E12)&lt;=0,OR(SIGN(C30)=0,SIGN(ABS(C30)-1E-300)&gt;=0)),FALSE)),"Check: signed amount invalid",IF(OR(LEN(TRIM(D30&amp;""))=0,LEN(TRIM(E30&amp;""))=0,LEN(TRIM(F30&amp;""))=0),"Check: explanation or evidence missing",IF(NOT(OR(EXACT(G30,"Not reviewed"),EXACT(G30,"Changes required"),EXACT(G30,"Reviewed"))),"Check: review state invalid",IF(OR(AND(LEN(I30&amp;"")&gt;0,NOT(IF(AND(ISNUMBER(I30),NOT(ISLOGICAL(I30))),AND(SIGN(I30-1)&gt;=0,SIGN(I30-2958465)&lt;=0,SIGN(MOD(I30,1))=0),FALSE))),AND(LEN(M30&amp;"")&gt;0,NOT(IF(AND(ISNUMBER(M30),NOT(ISLOGICAL(M30))),AND(SIGN(M30-1)&gt;=0,SIGN(M30-2958465)&lt;=0,SIGN(MOD(M30,1))=0),FALSE)))),"Check: entered date invalid",IF(AND(LEN(I30&amp;"")&gt;0,OR(I30&lt;$B$11,I30&gt;$B$12)),"Check: review chronology",IF(AND(NOT(EXACT(G30,"Not reviewed")),OR(LEN(TRIM(H30&amp;""))=0,LEN(TRIM(I30&amp;""))=0,LEN(TRIM(J30&amp;""))=0)),"Check: review record incomplete",IF(AND(EXACT(G30,"Not reviewed"),LEN(I30&amp;"")&gt;0),"Check: update review state",IF(AND(LEN(TRIM(K30&amp;""))=0,OR(LEN(L30&amp;"")&gt;0,LEN(M30&amp;"")&gt;0)),"Check: action fields have no action",IF(AND(OR(NOT(EXACT(G30,"Reviewed")),LEN(K30&amp;"")&gt;0),OR(LEN(TRIM(K30&amp;""))=0,LEN(TRIM(L30&amp;""))=0,LEN(TRIM(M30&amp;""))=0)),"Check: action incomplete","Recorded"))))))))))))))))),"Check: input error"))</x:f>
      </x:c>
      <x:c r="O30" s="26" t="str">
        <x:f>IF(LEN(N30)=0,"",IF(N30&lt;&gt;"Recorded","Check: resolve input issue",IF(NOT(EXACT(G30,"Reviewed")),"Review pending",IF(LEN(K30&amp;"")&gt;0,"Action open","Reviewed"))))</x:f>
      </x:c>
      <x:c r="P30" s="26" t="str">
        <x:f>IF(N30="Recorded",IF(LEN(K30&amp;"")&gt;0,$B$12-M30,""),"")</x:f>
      </x:c>
    </x:row>
    <x:row r="31" ht="92" customHeight="1">
      <x:c r="A31" s="11"/>
      <x:c r="B31" s="11"/>
      <x:c r="C31" s="11"/>
      <x:c r="D31" s="11"/>
      <x:c r="E31" s="11"/>
      <x:c r="F31" s="11"/>
      <x:c r="G31" s="11"/>
      <x:c r="H31" s="11"/>
      <x:c r="I31" s="11"/>
      <x:c r="J31" s="11"/>
      <x:c r="K31" s="11"/>
      <x:c r="L31" s="11"/>
      <x:c r="M31" s="11"/>
      <x:c r="N31" s="26" t="str">
        <x:f>IF(COUNTA(A31:M31)=0,"",IFERROR(IF(OR(ISERROR(A31),ISERROR(B31),ISERROR(C31),ISERROR(D31),ISERROR(E31),ISERROR(F31),ISERROR(G31),ISERROR(H31),ISERROR(I31),ISERROR(J31),ISERROR(K31),ISERROR(L31),ISERROR(M31)),"Check: input error",IF(OR(AND(LEN(A31&amp;"")&gt;0,NOT(ISTEXT(A31))),AND(LEN(B31&amp;"")&gt;0,NOT(ISTEXT(B31))),AND(LEN(D31&amp;"")&gt;0,NOT(ISTEXT(D31))),AND(LEN(E31&amp;"")&gt;0,NOT(ISTEXT(E31))),AND(LEN(F31&amp;"")&gt;0,NOT(ISTEXT(F31))),AND(LEN(G31&amp;"")&gt;0,NOT(ISTEXT(G31))),AND(LEN(H31&amp;"")&gt;0,NOT(ISTEXT(H31))),AND(LEN(J31&amp;"")&gt;0,NOT(ISTEXT(J31))),AND(LEN(K31&amp;"")&gt;0,NOT(ISTEXT(K31))),AND(LEN(L31&amp;"")&gt;0,NOT(ISTEXT(L31)))),"Check: text input required",IF($H$10&lt;&gt;"Recorded","Check: comparison setup",IF(OR(LEN(TRIM(A31&amp;""))=0),"Check: component ID missing",IF(NOT(EXACT(A31,TRIM(A31))),"Check: component ID untrimmed",IF(OR(ISNUMBER(FIND("*",A31)),ISNUMBER(FIND("?",A31)),ISNUMBER(FIND("~",A31))),"Check: component ID wildcard",IF(COUNTIFS($A$21:$A$60,A31)&gt;1,"Check: duplicate component ID",IF(NOT(OR(EXACT(B31,"Base revision"),EXACT(B31,"Activity"),EXACT(B31,"Factor"),EXACT(B31,"Boundary"))),"Check: movement bucket invalid",IF(NOT(IF(AND(ISNUMBER(C31),NOT(ISLOGICAL(C31))),AND(TRUE,SIGN(ABS(C31)-1E12)&lt;=0,OR(SIGN(C31)=0,SIGN(ABS(C31)-1E-300)&gt;=0)),FALSE)),"Check: signed amount invalid",IF(OR(LEN(TRIM(D31&amp;""))=0,LEN(TRIM(E31&amp;""))=0,LEN(TRIM(F31&amp;""))=0),"Check: explanation or evidence missing",IF(NOT(OR(EXACT(G31,"Not reviewed"),EXACT(G31,"Changes required"),EXACT(G31,"Reviewed"))),"Check: review state invalid",IF(OR(AND(LEN(I31&amp;"")&gt;0,NOT(IF(AND(ISNUMBER(I31),NOT(ISLOGICAL(I31))),AND(SIGN(I31-1)&gt;=0,SIGN(I31-2958465)&lt;=0,SIGN(MOD(I31,1))=0),FALSE))),AND(LEN(M31&amp;"")&gt;0,NOT(IF(AND(ISNUMBER(M31),NOT(ISLOGICAL(M31))),AND(SIGN(M31-1)&gt;=0,SIGN(M31-2958465)&lt;=0,SIGN(MOD(M31,1))=0),FALSE)))),"Check: entered date invalid",IF(AND(LEN(I31&amp;"")&gt;0,OR(I31&lt;$B$11,I31&gt;$B$12)),"Check: review chronology",IF(AND(NOT(EXACT(G31,"Not reviewed")),OR(LEN(TRIM(H31&amp;""))=0,LEN(TRIM(I31&amp;""))=0,LEN(TRIM(J31&amp;""))=0)),"Check: review record incomplete",IF(AND(EXACT(G31,"Not reviewed"),LEN(I31&amp;"")&gt;0),"Check: update review state",IF(AND(LEN(TRIM(K31&amp;""))=0,OR(LEN(L31&amp;"")&gt;0,LEN(M31&amp;"")&gt;0)),"Check: action fields have no action",IF(AND(OR(NOT(EXACT(G31,"Reviewed")),LEN(K31&amp;"")&gt;0),OR(LEN(TRIM(K31&amp;""))=0,LEN(TRIM(L31&amp;""))=0,LEN(TRIM(M31&amp;""))=0)),"Check: action incomplete","Recorded"))))))))))))))))),"Check: input error"))</x:f>
      </x:c>
      <x:c r="O31" s="26" t="str">
        <x:f>IF(LEN(N31)=0,"",IF(N31&lt;&gt;"Recorded","Check: resolve input issue",IF(NOT(EXACT(G31,"Reviewed")),"Review pending",IF(LEN(K31&amp;"")&gt;0,"Action open","Reviewed"))))</x:f>
      </x:c>
      <x:c r="P31" s="26" t="str">
        <x:f>IF(N31="Recorded",IF(LEN(K31&amp;"")&gt;0,$B$12-M31,""),"")</x:f>
      </x:c>
    </x:row>
    <x:row r="32" ht="92" customHeight="1">
      <x:c r="A32" s="11"/>
      <x:c r="B32" s="11"/>
      <x:c r="C32" s="11"/>
      <x:c r="D32" s="11"/>
      <x:c r="E32" s="11"/>
      <x:c r="F32" s="11"/>
      <x:c r="G32" s="11"/>
      <x:c r="H32" s="11"/>
      <x:c r="I32" s="11"/>
      <x:c r="J32" s="11"/>
      <x:c r="K32" s="11"/>
      <x:c r="L32" s="11"/>
      <x:c r="M32" s="11"/>
      <x:c r="N32" s="26" t="str">
        <x:f>IF(COUNTA(A32:M32)=0,"",IFERROR(IF(OR(ISERROR(A32),ISERROR(B32),ISERROR(C32),ISERROR(D32),ISERROR(E32),ISERROR(F32),ISERROR(G32),ISERROR(H32),ISERROR(I32),ISERROR(J32),ISERROR(K32),ISERROR(L32),ISERROR(M32)),"Check: input error",IF(OR(AND(LEN(A32&amp;"")&gt;0,NOT(ISTEXT(A32))),AND(LEN(B32&amp;"")&gt;0,NOT(ISTEXT(B32))),AND(LEN(D32&amp;"")&gt;0,NOT(ISTEXT(D32))),AND(LEN(E32&amp;"")&gt;0,NOT(ISTEXT(E32))),AND(LEN(F32&amp;"")&gt;0,NOT(ISTEXT(F32))),AND(LEN(G32&amp;"")&gt;0,NOT(ISTEXT(G32))),AND(LEN(H32&amp;"")&gt;0,NOT(ISTEXT(H32))),AND(LEN(J32&amp;"")&gt;0,NOT(ISTEXT(J32))),AND(LEN(K32&amp;"")&gt;0,NOT(ISTEXT(K32))),AND(LEN(L32&amp;"")&gt;0,NOT(ISTEXT(L32)))),"Check: text input required",IF($H$10&lt;&gt;"Recorded","Check: comparison setup",IF(OR(LEN(TRIM(A32&amp;""))=0),"Check: component ID missing",IF(NOT(EXACT(A32,TRIM(A32))),"Check: component ID untrimmed",IF(OR(ISNUMBER(FIND("*",A32)),ISNUMBER(FIND("?",A32)),ISNUMBER(FIND("~",A32))),"Check: component ID wildcard",IF(COUNTIFS($A$21:$A$60,A32)&gt;1,"Check: duplicate component ID",IF(NOT(OR(EXACT(B32,"Base revision"),EXACT(B32,"Activity"),EXACT(B32,"Factor"),EXACT(B32,"Boundary"))),"Check: movement bucket invalid",IF(NOT(IF(AND(ISNUMBER(C32),NOT(ISLOGICAL(C32))),AND(TRUE,SIGN(ABS(C32)-1E12)&lt;=0,OR(SIGN(C32)=0,SIGN(ABS(C32)-1E-300)&gt;=0)),FALSE)),"Check: signed amount invalid",IF(OR(LEN(TRIM(D32&amp;""))=0,LEN(TRIM(E32&amp;""))=0,LEN(TRIM(F32&amp;""))=0),"Check: explanation or evidence missing",IF(NOT(OR(EXACT(G32,"Not reviewed"),EXACT(G32,"Changes required"),EXACT(G32,"Reviewed"))),"Check: review state invalid",IF(OR(AND(LEN(I32&amp;"")&gt;0,NOT(IF(AND(ISNUMBER(I32),NOT(ISLOGICAL(I32))),AND(SIGN(I32-1)&gt;=0,SIGN(I32-2958465)&lt;=0,SIGN(MOD(I32,1))=0),FALSE))),AND(LEN(M32&amp;"")&gt;0,NOT(IF(AND(ISNUMBER(M32),NOT(ISLOGICAL(M32))),AND(SIGN(M32-1)&gt;=0,SIGN(M32-2958465)&lt;=0,SIGN(MOD(M32,1))=0),FALSE)))),"Check: entered date invalid",IF(AND(LEN(I32&amp;"")&gt;0,OR(I32&lt;$B$11,I32&gt;$B$12)),"Check: review chronology",IF(AND(NOT(EXACT(G32,"Not reviewed")),OR(LEN(TRIM(H32&amp;""))=0,LEN(TRIM(I32&amp;""))=0,LEN(TRIM(J32&amp;""))=0)),"Check: review record incomplete",IF(AND(EXACT(G32,"Not reviewed"),LEN(I32&amp;"")&gt;0),"Check: update review state",IF(AND(LEN(TRIM(K32&amp;""))=0,OR(LEN(L32&amp;"")&gt;0,LEN(M32&amp;"")&gt;0)),"Check: action fields have no action",IF(AND(OR(NOT(EXACT(G32,"Reviewed")),LEN(K32&amp;"")&gt;0),OR(LEN(TRIM(K32&amp;""))=0,LEN(TRIM(L32&amp;""))=0,LEN(TRIM(M32&amp;""))=0)),"Check: action incomplete","Recorded"))))))))))))))))),"Check: input error"))</x:f>
      </x:c>
      <x:c r="O32" s="26" t="str">
        <x:f>IF(LEN(N32)=0,"",IF(N32&lt;&gt;"Recorded","Check: resolve input issue",IF(NOT(EXACT(G32,"Reviewed")),"Review pending",IF(LEN(K32&amp;"")&gt;0,"Action open","Reviewed"))))</x:f>
      </x:c>
      <x:c r="P32" s="26" t="str">
        <x:f>IF(N32="Recorded",IF(LEN(K32&amp;"")&gt;0,$B$12-M32,""),"")</x:f>
      </x:c>
    </x:row>
    <x:row r="33" ht="92" customHeight="1">
      <x:c r="A33" s="11"/>
      <x:c r="B33" s="11"/>
      <x:c r="C33" s="11"/>
      <x:c r="D33" s="11"/>
      <x:c r="E33" s="11"/>
      <x:c r="F33" s="11"/>
      <x:c r="G33" s="11"/>
      <x:c r="H33" s="11"/>
      <x:c r="I33" s="11"/>
      <x:c r="J33" s="11"/>
      <x:c r="K33" s="11"/>
      <x:c r="L33" s="11"/>
      <x:c r="M33" s="11"/>
      <x:c r="N33" s="26" t="str">
        <x:f>IF(COUNTA(A33:M33)=0,"",IFERROR(IF(OR(ISERROR(A33),ISERROR(B33),ISERROR(C33),ISERROR(D33),ISERROR(E33),ISERROR(F33),ISERROR(G33),ISERROR(H33),ISERROR(I33),ISERROR(J33),ISERROR(K33),ISERROR(L33),ISERROR(M33)),"Check: input error",IF(OR(AND(LEN(A33&amp;"")&gt;0,NOT(ISTEXT(A33))),AND(LEN(B33&amp;"")&gt;0,NOT(ISTEXT(B33))),AND(LEN(D33&amp;"")&gt;0,NOT(ISTEXT(D33))),AND(LEN(E33&amp;"")&gt;0,NOT(ISTEXT(E33))),AND(LEN(F33&amp;"")&gt;0,NOT(ISTEXT(F33))),AND(LEN(G33&amp;"")&gt;0,NOT(ISTEXT(G33))),AND(LEN(H33&amp;"")&gt;0,NOT(ISTEXT(H33))),AND(LEN(J33&amp;"")&gt;0,NOT(ISTEXT(J33))),AND(LEN(K33&amp;"")&gt;0,NOT(ISTEXT(K33))),AND(LEN(L33&amp;"")&gt;0,NOT(ISTEXT(L33)))),"Check: text input required",IF($H$10&lt;&gt;"Recorded","Check: comparison setup",IF(OR(LEN(TRIM(A33&amp;""))=0),"Check: component ID missing",IF(NOT(EXACT(A33,TRIM(A33))),"Check: component ID untrimmed",IF(OR(ISNUMBER(FIND("*",A33)),ISNUMBER(FIND("?",A33)),ISNUMBER(FIND("~",A33))),"Check: component ID wildcard",IF(COUNTIFS($A$21:$A$60,A33)&gt;1,"Check: duplicate component ID",IF(NOT(OR(EXACT(B33,"Base revision"),EXACT(B33,"Activity"),EXACT(B33,"Factor"),EXACT(B33,"Boundary"))),"Check: movement bucket invalid",IF(NOT(IF(AND(ISNUMBER(C33),NOT(ISLOGICAL(C33))),AND(TRUE,SIGN(ABS(C33)-1E12)&lt;=0,OR(SIGN(C33)=0,SIGN(ABS(C33)-1E-300)&gt;=0)),FALSE)),"Check: signed amount invalid",IF(OR(LEN(TRIM(D33&amp;""))=0,LEN(TRIM(E33&amp;""))=0,LEN(TRIM(F33&amp;""))=0),"Check: explanation or evidence missing",IF(NOT(OR(EXACT(G33,"Not reviewed"),EXACT(G33,"Changes required"),EXACT(G33,"Reviewed"))),"Check: review state invalid",IF(OR(AND(LEN(I33&amp;"")&gt;0,NOT(IF(AND(ISNUMBER(I33),NOT(ISLOGICAL(I33))),AND(SIGN(I33-1)&gt;=0,SIGN(I33-2958465)&lt;=0,SIGN(MOD(I33,1))=0),FALSE))),AND(LEN(M33&amp;"")&gt;0,NOT(IF(AND(ISNUMBER(M33),NOT(ISLOGICAL(M33))),AND(SIGN(M33-1)&gt;=0,SIGN(M33-2958465)&lt;=0,SIGN(MOD(M33,1))=0),FALSE)))),"Check: entered date invalid",IF(AND(LEN(I33&amp;"")&gt;0,OR(I33&lt;$B$11,I33&gt;$B$12)),"Check: review chronology",IF(AND(NOT(EXACT(G33,"Not reviewed")),OR(LEN(TRIM(H33&amp;""))=0,LEN(TRIM(I33&amp;""))=0,LEN(TRIM(J33&amp;""))=0)),"Check: review record incomplete",IF(AND(EXACT(G33,"Not reviewed"),LEN(I33&amp;"")&gt;0),"Check: update review state",IF(AND(LEN(TRIM(K33&amp;""))=0,OR(LEN(L33&amp;"")&gt;0,LEN(M33&amp;"")&gt;0)),"Check: action fields have no action",IF(AND(OR(NOT(EXACT(G33,"Reviewed")),LEN(K33&amp;"")&gt;0),OR(LEN(TRIM(K33&amp;""))=0,LEN(TRIM(L33&amp;""))=0,LEN(TRIM(M33&amp;""))=0)),"Check: action incomplete","Recorded"))))))))))))))))),"Check: input error"))</x:f>
      </x:c>
      <x:c r="O33" s="26" t="str">
        <x:f>IF(LEN(N33)=0,"",IF(N33&lt;&gt;"Recorded","Check: resolve input issue",IF(NOT(EXACT(G33,"Reviewed")),"Review pending",IF(LEN(K33&amp;"")&gt;0,"Action open","Reviewed"))))</x:f>
      </x:c>
      <x:c r="P33" s="26" t="str">
        <x:f>IF(N33="Recorded",IF(LEN(K33&amp;"")&gt;0,$B$12-M33,""),"")</x:f>
      </x:c>
    </x:row>
    <x:row r="34" ht="92" customHeight="1">
      <x:c r="A34" s="11"/>
      <x:c r="B34" s="11"/>
      <x:c r="C34" s="11"/>
      <x:c r="D34" s="11"/>
      <x:c r="E34" s="11"/>
      <x:c r="F34" s="11"/>
      <x:c r="G34" s="11"/>
      <x:c r="H34" s="11"/>
      <x:c r="I34" s="11"/>
      <x:c r="J34" s="11"/>
      <x:c r="K34" s="11"/>
      <x:c r="L34" s="11"/>
      <x:c r="M34" s="11"/>
      <x:c r="N34" s="26" t="str">
        <x:f>IF(COUNTA(A34:M34)=0,"",IFERROR(IF(OR(ISERROR(A34),ISERROR(B34),ISERROR(C34),ISERROR(D34),ISERROR(E34),ISERROR(F34),ISERROR(G34),ISERROR(H34),ISERROR(I34),ISERROR(J34),ISERROR(K34),ISERROR(L34),ISERROR(M34)),"Check: input error",IF(OR(AND(LEN(A34&amp;"")&gt;0,NOT(ISTEXT(A34))),AND(LEN(B34&amp;"")&gt;0,NOT(ISTEXT(B34))),AND(LEN(D34&amp;"")&gt;0,NOT(ISTEXT(D34))),AND(LEN(E34&amp;"")&gt;0,NOT(ISTEXT(E34))),AND(LEN(F34&amp;"")&gt;0,NOT(ISTEXT(F34))),AND(LEN(G34&amp;"")&gt;0,NOT(ISTEXT(G34))),AND(LEN(H34&amp;"")&gt;0,NOT(ISTEXT(H34))),AND(LEN(J34&amp;"")&gt;0,NOT(ISTEXT(J34))),AND(LEN(K34&amp;"")&gt;0,NOT(ISTEXT(K34))),AND(LEN(L34&amp;"")&gt;0,NOT(ISTEXT(L34)))),"Check: text input required",IF($H$10&lt;&gt;"Recorded","Check: comparison setup",IF(OR(LEN(TRIM(A34&amp;""))=0),"Check: component ID missing",IF(NOT(EXACT(A34,TRIM(A34))),"Check: component ID untrimmed",IF(OR(ISNUMBER(FIND("*",A34)),ISNUMBER(FIND("?",A34)),ISNUMBER(FIND("~",A34))),"Check: component ID wildcard",IF(COUNTIFS($A$21:$A$60,A34)&gt;1,"Check: duplicate component ID",IF(NOT(OR(EXACT(B34,"Base revision"),EXACT(B34,"Activity"),EXACT(B34,"Factor"),EXACT(B34,"Boundary"))),"Check: movement bucket invalid",IF(NOT(IF(AND(ISNUMBER(C34),NOT(ISLOGICAL(C34))),AND(TRUE,SIGN(ABS(C34)-1E12)&lt;=0,OR(SIGN(C34)=0,SIGN(ABS(C34)-1E-300)&gt;=0)),FALSE)),"Check: signed amount invalid",IF(OR(LEN(TRIM(D34&amp;""))=0,LEN(TRIM(E34&amp;""))=0,LEN(TRIM(F34&amp;""))=0),"Check: explanation or evidence missing",IF(NOT(OR(EXACT(G34,"Not reviewed"),EXACT(G34,"Changes required"),EXACT(G34,"Reviewed"))),"Check: review state invalid",IF(OR(AND(LEN(I34&amp;"")&gt;0,NOT(IF(AND(ISNUMBER(I34),NOT(ISLOGICAL(I34))),AND(SIGN(I34-1)&gt;=0,SIGN(I34-2958465)&lt;=0,SIGN(MOD(I34,1))=0),FALSE))),AND(LEN(M34&amp;"")&gt;0,NOT(IF(AND(ISNUMBER(M34),NOT(ISLOGICAL(M34))),AND(SIGN(M34-1)&gt;=0,SIGN(M34-2958465)&lt;=0,SIGN(MOD(M34,1))=0),FALSE)))),"Check: entered date invalid",IF(AND(LEN(I34&amp;"")&gt;0,OR(I34&lt;$B$11,I34&gt;$B$12)),"Check: review chronology",IF(AND(NOT(EXACT(G34,"Not reviewed")),OR(LEN(TRIM(H34&amp;""))=0,LEN(TRIM(I34&amp;""))=0,LEN(TRIM(J34&amp;""))=0)),"Check: review record incomplete",IF(AND(EXACT(G34,"Not reviewed"),LEN(I34&amp;"")&gt;0),"Check: update review state",IF(AND(LEN(TRIM(K34&amp;""))=0,OR(LEN(L34&amp;"")&gt;0,LEN(M34&amp;"")&gt;0)),"Check: action fields have no action",IF(AND(OR(NOT(EXACT(G34,"Reviewed")),LEN(K34&amp;"")&gt;0),OR(LEN(TRIM(K34&amp;""))=0,LEN(TRIM(L34&amp;""))=0,LEN(TRIM(M34&amp;""))=0)),"Check: action incomplete","Recorded"))))))))))))))))),"Check: input error"))</x:f>
      </x:c>
      <x:c r="O34" s="26" t="str">
        <x:f>IF(LEN(N34)=0,"",IF(N34&lt;&gt;"Recorded","Check: resolve input issue",IF(NOT(EXACT(G34,"Reviewed")),"Review pending",IF(LEN(K34&amp;"")&gt;0,"Action open","Reviewed"))))</x:f>
      </x:c>
      <x:c r="P34" s="26" t="str">
        <x:f>IF(N34="Recorded",IF(LEN(K34&amp;"")&gt;0,$B$12-M34,""),"")</x:f>
      </x:c>
    </x:row>
    <x:row r="35" ht="92" customHeight="1">
      <x:c r="A35" s="11"/>
      <x:c r="B35" s="11"/>
      <x:c r="C35" s="11"/>
      <x:c r="D35" s="11"/>
      <x:c r="E35" s="11"/>
      <x:c r="F35" s="11"/>
      <x:c r="G35" s="11"/>
      <x:c r="H35" s="11"/>
      <x:c r="I35" s="11"/>
      <x:c r="J35" s="11"/>
      <x:c r="K35" s="11"/>
      <x:c r="L35" s="11"/>
      <x:c r="M35" s="11"/>
      <x:c r="N35" s="26" t="str">
        <x:f>IF(COUNTA(A35:M35)=0,"",IFERROR(IF(OR(ISERROR(A35),ISERROR(B35),ISERROR(C35),ISERROR(D35),ISERROR(E35),ISERROR(F35),ISERROR(G35),ISERROR(H35),ISERROR(I35),ISERROR(J35),ISERROR(K35),ISERROR(L35),ISERROR(M35)),"Check: input error",IF(OR(AND(LEN(A35&amp;"")&gt;0,NOT(ISTEXT(A35))),AND(LEN(B35&amp;"")&gt;0,NOT(ISTEXT(B35))),AND(LEN(D35&amp;"")&gt;0,NOT(ISTEXT(D35))),AND(LEN(E35&amp;"")&gt;0,NOT(ISTEXT(E35))),AND(LEN(F35&amp;"")&gt;0,NOT(ISTEXT(F35))),AND(LEN(G35&amp;"")&gt;0,NOT(ISTEXT(G35))),AND(LEN(H35&amp;"")&gt;0,NOT(ISTEXT(H35))),AND(LEN(J35&amp;"")&gt;0,NOT(ISTEXT(J35))),AND(LEN(K35&amp;"")&gt;0,NOT(ISTEXT(K35))),AND(LEN(L35&amp;"")&gt;0,NOT(ISTEXT(L35)))),"Check: text input required",IF($H$10&lt;&gt;"Recorded","Check: comparison setup",IF(OR(LEN(TRIM(A35&amp;""))=0),"Check: component ID missing",IF(NOT(EXACT(A35,TRIM(A35))),"Check: component ID untrimmed",IF(OR(ISNUMBER(FIND("*",A35)),ISNUMBER(FIND("?",A35)),ISNUMBER(FIND("~",A35))),"Check: component ID wildcard",IF(COUNTIFS($A$21:$A$60,A35)&gt;1,"Check: duplicate component ID",IF(NOT(OR(EXACT(B35,"Base revision"),EXACT(B35,"Activity"),EXACT(B35,"Factor"),EXACT(B35,"Boundary"))),"Check: movement bucket invalid",IF(NOT(IF(AND(ISNUMBER(C35),NOT(ISLOGICAL(C35))),AND(TRUE,SIGN(ABS(C35)-1E12)&lt;=0,OR(SIGN(C35)=0,SIGN(ABS(C35)-1E-300)&gt;=0)),FALSE)),"Check: signed amount invalid",IF(OR(LEN(TRIM(D35&amp;""))=0,LEN(TRIM(E35&amp;""))=0,LEN(TRIM(F35&amp;""))=0),"Check: explanation or evidence missing",IF(NOT(OR(EXACT(G35,"Not reviewed"),EXACT(G35,"Changes required"),EXACT(G35,"Reviewed"))),"Check: review state invalid",IF(OR(AND(LEN(I35&amp;"")&gt;0,NOT(IF(AND(ISNUMBER(I35),NOT(ISLOGICAL(I35))),AND(SIGN(I35-1)&gt;=0,SIGN(I35-2958465)&lt;=0,SIGN(MOD(I35,1))=0),FALSE))),AND(LEN(M35&amp;"")&gt;0,NOT(IF(AND(ISNUMBER(M35),NOT(ISLOGICAL(M35))),AND(SIGN(M35-1)&gt;=0,SIGN(M35-2958465)&lt;=0,SIGN(MOD(M35,1))=0),FALSE)))),"Check: entered date invalid",IF(AND(LEN(I35&amp;"")&gt;0,OR(I35&lt;$B$11,I35&gt;$B$12)),"Check: review chronology",IF(AND(NOT(EXACT(G35,"Not reviewed")),OR(LEN(TRIM(H35&amp;""))=0,LEN(TRIM(I35&amp;""))=0,LEN(TRIM(J35&amp;""))=0)),"Check: review record incomplete",IF(AND(EXACT(G35,"Not reviewed"),LEN(I35&amp;"")&gt;0),"Check: update review state",IF(AND(LEN(TRIM(K35&amp;""))=0,OR(LEN(L35&amp;"")&gt;0,LEN(M35&amp;"")&gt;0)),"Check: action fields have no action",IF(AND(OR(NOT(EXACT(G35,"Reviewed")),LEN(K35&amp;"")&gt;0),OR(LEN(TRIM(K35&amp;""))=0,LEN(TRIM(L35&amp;""))=0,LEN(TRIM(M35&amp;""))=0)),"Check: action incomplete","Recorded"))))))))))))))))),"Check: input error"))</x:f>
      </x:c>
      <x:c r="O35" s="26" t="str">
        <x:f>IF(LEN(N35)=0,"",IF(N35&lt;&gt;"Recorded","Check: resolve input issue",IF(NOT(EXACT(G35,"Reviewed")),"Review pending",IF(LEN(K35&amp;"")&gt;0,"Action open","Reviewed"))))</x:f>
      </x:c>
      <x:c r="P35" s="26" t="str">
        <x:f>IF(N35="Recorded",IF(LEN(K35&amp;"")&gt;0,$B$12-M35,""),"")</x:f>
      </x:c>
    </x:row>
    <x:row r="36" ht="92" customHeight="1">
      <x:c r="A36" s="11"/>
      <x:c r="B36" s="11"/>
      <x:c r="C36" s="11"/>
      <x:c r="D36" s="11"/>
      <x:c r="E36" s="11"/>
      <x:c r="F36" s="11"/>
      <x:c r="G36" s="11"/>
      <x:c r="H36" s="11"/>
      <x:c r="I36" s="11"/>
      <x:c r="J36" s="11"/>
      <x:c r="K36" s="11"/>
      <x:c r="L36" s="11"/>
      <x:c r="M36" s="11"/>
      <x:c r="N36" s="26" t="str">
        <x:f>IF(COUNTA(A36:M36)=0,"",IFERROR(IF(OR(ISERROR(A36),ISERROR(B36),ISERROR(C36),ISERROR(D36),ISERROR(E36),ISERROR(F36),ISERROR(G36),ISERROR(H36),ISERROR(I36),ISERROR(J36),ISERROR(K36),ISERROR(L36),ISERROR(M36)),"Check: input error",IF(OR(AND(LEN(A36&amp;"")&gt;0,NOT(ISTEXT(A36))),AND(LEN(B36&amp;"")&gt;0,NOT(ISTEXT(B36))),AND(LEN(D36&amp;"")&gt;0,NOT(ISTEXT(D36))),AND(LEN(E36&amp;"")&gt;0,NOT(ISTEXT(E36))),AND(LEN(F36&amp;"")&gt;0,NOT(ISTEXT(F36))),AND(LEN(G36&amp;"")&gt;0,NOT(ISTEXT(G36))),AND(LEN(H36&amp;"")&gt;0,NOT(ISTEXT(H36))),AND(LEN(J36&amp;"")&gt;0,NOT(ISTEXT(J36))),AND(LEN(K36&amp;"")&gt;0,NOT(ISTEXT(K36))),AND(LEN(L36&amp;"")&gt;0,NOT(ISTEXT(L36)))),"Check: text input required",IF($H$10&lt;&gt;"Recorded","Check: comparison setup",IF(OR(LEN(TRIM(A36&amp;""))=0),"Check: component ID missing",IF(NOT(EXACT(A36,TRIM(A36))),"Check: component ID untrimmed",IF(OR(ISNUMBER(FIND("*",A36)),ISNUMBER(FIND("?",A36)),ISNUMBER(FIND("~",A36))),"Check: component ID wildcard",IF(COUNTIFS($A$21:$A$60,A36)&gt;1,"Check: duplicate component ID",IF(NOT(OR(EXACT(B36,"Base revision"),EXACT(B36,"Activity"),EXACT(B36,"Factor"),EXACT(B36,"Boundary"))),"Check: movement bucket invalid",IF(NOT(IF(AND(ISNUMBER(C36),NOT(ISLOGICAL(C36))),AND(TRUE,SIGN(ABS(C36)-1E12)&lt;=0,OR(SIGN(C36)=0,SIGN(ABS(C36)-1E-300)&gt;=0)),FALSE)),"Check: signed amount invalid",IF(OR(LEN(TRIM(D36&amp;""))=0,LEN(TRIM(E36&amp;""))=0,LEN(TRIM(F36&amp;""))=0),"Check: explanation or evidence missing",IF(NOT(OR(EXACT(G36,"Not reviewed"),EXACT(G36,"Changes required"),EXACT(G36,"Reviewed"))),"Check: review state invalid",IF(OR(AND(LEN(I36&amp;"")&gt;0,NOT(IF(AND(ISNUMBER(I36),NOT(ISLOGICAL(I36))),AND(SIGN(I36-1)&gt;=0,SIGN(I36-2958465)&lt;=0,SIGN(MOD(I36,1))=0),FALSE))),AND(LEN(M36&amp;"")&gt;0,NOT(IF(AND(ISNUMBER(M36),NOT(ISLOGICAL(M36))),AND(SIGN(M36-1)&gt;=0,SIGN(M36-2958465)&lt;=0,SIGN(MOD(M36,1))=0),FALSE)))),"Check: entered date invalid",IF(AND(LEN(I36&amp;"")&gt;0,OR(I36&lt;$B$11,I36&gt;$B$12)),"Check: review chronology",IF(AND(NOT(EXACT(G36,"Not reviewed")),OR(LEN(TRIM(H36&amp;""))=0,LEN(TRIM(I36&amp;""))=0,LEN(TRIM(J36&amp;""))=0)),"Check: review record incomplete",IF(AND(EXACT(G36,"Not reviewed"),LEN(I36&amp;"")&gt;0),"Check: update review state",IF(AND(LEN(TRIM(K36&amp;""))=0,OR(LEN(L36&amp;"")&gt;0,LEN(M36&amp;"")&gt;0)),"Check: action fields have no action",IF(AND(OR(NOT(EXACT(G36,"Reviewed")),LEN(K36&amp;"")&gt;0),OR(LEN(TRIM(K36&amp;""))=0,LEN(TRIM(L36&amp;""))=0,LEN(TRIM(M36&amp;""))=0)),"Check: action incomplete","Recorded"))))))))))))))))),"Check: input error"))</x:f>
      </x:c>
      <x:c r="O36" s="26" t="str">
        <x:f>IF(LEN(N36)=0,"",IF(N36&lt;&gt;"Recorded","Check: resolve input issue",IF(NOT(EXACT(G36,"Reviewed")),"Review pending",IF(LEN(K36&amp;"")&gt;0,"Action open","Reviewed"))))</x:f>
      </x:c>
      <x:c r="P36" s="26" t="str">
        <x:f>IF(N36="Recorded",IF(LEN(K36&amp;"")&gt;0,$B$12-M36,""),"")</x:f>
      </x:c>
    </x:row>
    <x:row r="37" ht="92" customHeight="1">
      <x:c r="A37" s="11"/>
      <x:c r="B37" s="11"/>
      <x:c r="C37" s="11"/>
      <x:c r="D37" s="11"/>
      <x:c r="E37" s="11"/>
      <x:c r="F37" s="11"/>
      <x:c r="G37" s="11"/>
      <x:c r="H37" s="11"/>
      <x:c r="I37" s="11"/>
      <x:c r="J37" s="11"/>
      <x:c r="K37" s="11"/>
      <x:c r="L37" s="11"/>
      <x:c r="M37" s="11"/>
      <x:c r="N37" s="26" t="str">
        <x:f>IF(COUNTA(A37:M37)=0,"",IFERROR(IF(OR(ISERROR(A37),ISERROR(B37),ISERROR(C37),ISERROR(D37),ISERROR(E37),ISERROR(F37),ISERROR(G37),ISERROR(H37),ISERROR(I37),ISERROR(J37),ISERROR(K37),ISERROR(L37),ISERROR(M37)),"Check: input error",IF(OR(AND(LEN(A37&amp;"")&gt;0,NOT(ISTEXT(A37))),AND(LEN(B37&amp;"")&gt;0,NOT(ISTEXT(B37))),AND(LEN(D37&amp;"")&gt;0,NOT(ISTEXT(D37))),AND(LEN(E37&amp;"")&gt;0,NOT(ISTEXT(E37))),AND(LEN(F37&amp;"")&gt;0,NOT(ISTEXT(F37))),AND(LEN(G37&amp;"")&gt;0,NOT(ISTEXT(G37))),AND(LEN(H37&amp;"")&gt;0,NOT(ISTEXT(H37))),AND(LEN(J37&amp;"")&gt;0,NOT(ISTEXT(J37))),AND(LEN(K37&amp;"")&gt;0,NOT(ISTEXT(K37))),AND(LEN(L37&amp;"")&gt;0,NOT(ISTEXT(L37)))),"Check: text input required",IF($H$10&lt;&gt;"Recorded","Check: comparison setup",IF(OR(LEN(TRIM(A37&amp;""))=0),"Check: component ID missing",IF(NOT(EXACT(A37,TRIM(A37))),"Check: component ID untrimmed",IF(OR(ISNUMBER(FIND("*",A37)),ISNUMBER(FIND("?",A37)),ISNUMBER(FIND("~",A37))),"Check: component ID wildcard",IF(COUNTIFS($A$21:$A$60,A37)&gt;1,"Check: duplicate component ID",IF(NOT(OR(EXACT(B37,"Base revision"),EXACT(B37,"Activity"),EXACT(B37,"Factor"),EXACT(B37,"Boundary"))),"Check: movement bucket invalid",IF(NOT(IF(AND(ISNUMBER(C37),NOT(ISLOGICAL(C37))),AND(TRUE,SIGN(ABS(C37)-1E12)&lt;=0,OR(SIGN(C37)=0,SIGN(ABS(C37)-1E-300)&gt;=0)),FALSE)),"Check: signed amount invalid",IF(OR(LEN(TRIM(D37&amp;""))=0,LEN(TRIM(E37&amp;""))=0,LEN(TRIM(F37&amp;""))=0),"Check: explanation or evidence missing",IF(NOT(OR(EXACT(G37,"Not reviewed"),EXACT(G37,"Changes required"),EXACT(G37,"Reviewed"))),"Check: review state invalid",IF(OR(AND(LEN(I37&amp;"")&gt;0,NOT(IF(AND(ISNUMBER(I37),NOT(ISLOGICAL(I37))),AND(SIGN(I37-1)&gt;=0,SIGN(I37-2958465)&lt;=0,SIGN(MOD(I37,1))=0),FALSE))),AND(LEN(M37&amp;"")&gt;0,NOT(IF(AND(ISNUMBER(M37),NOT(ISLOGICAL(M37))),AND(SIGN(M37-1)&gt;=0,SIGN(M37-2958465)&lt;=0,SIGN(MOD(M37,1))=0),FALSE)))),"Check: entered date invalid",IF(AND(LEN(I37&amp;"")&gt;0,OR(I37&lt;$B$11,I37&gt;$B$12)),"Check: review chronology",IF(AND(NOT(EXACT(G37,"Not reviewed")),OR(LEN(TRIM(H37&amp;""))=0,LEN(TRIM(I37&amp;""))=0,LEN(TRIM(J37&amp;""))=0)),"Check: review record incomplete",IF(AND(EXACT(G37,"Not reviewed"),LEN(I37&amp;"")&gt;0),"Check: update review state",IF(AND(LEN(TRIM(K37&amp;""))=0,OR(LEN(L37&amp;"")&gt;0,LEN(M37&amp;"")&gt;0)),"Check: action fields have no action",IF(AND(OR(NOT(EXACT(G37,"Reviewed")),LEN(K37&amp;"")&gt;0),OR(LEN(TRIM(K37&amp;""))=0,LEN(TRIM(L37&amp;""))=0,LEN(TRIM(M37&amp;""))=0)),"Check: action incomplete","Recorded"))))))))))))))))),"Check: input error"))</x:f>
      </x:c>
      <x:c r="O37" s="26" t="str">
        <x:f>IF(LEN(N37)=0,"",IF(N37&lt;&gt;"Recorded","Check: resolve input issue",IF(NOT(EXACT(G37,"Reviewed")),"Review pending",IF(LEN(K37&amp;"")&gt;0,"Action open","Reviewed"))))</x:f>
      </x:c>
      <x:c r="P37" s="26" t="str">
        <x:f>IF(N37="Recorded",IF(LEN(K37&amp;"")&gt;0,$B$12-M37,""),"")</x:f>
      </x:c>
    </x:row>
    <x:row r="38" ht="92" customHeight="1">
      <x:c r="A38" s="11"/>
      <x:c r="B38" s="11"/>
      <x:c r="C38" s="11"/>
      <x:c r="D38" s="11"/>
      <x:c r="E38" s="11"/>
      <x:c r="F38" s="11"/>
      <x:c r="G38" s="11"/>
      <x:c r="H38" s="11"/>
      <x:c r="I38" s="11"/>
      <x:c r="J38" s="11"/>
      <x:c r="K38" s="11"/>
      <x:c r="L38" s="11"/>
      <x:c r="M38" s="11"/>
      <x:c r="N38" s="26" t="str">
        <x:f>IF(COUNTA(A38:M38)=0,"",IFERROR(IF(OR(ISERROR(A38),ISERROR(B38),ISERROR(C38),ISERROR(D38),ISERROR(E38),ISERROR(F38),ISERROR(G38),ISERROR(H38),ISERROR(I38),ISERROR(J38),ISERROR(K38),ISERROR(L38),ISERROR(M38)),"Check: input error",IF(OR(AND(LEN(A38&amp;"")&gt;0,NOT(ISTEXT(A38))),AND(LEN(B38&amp;"")&gt;0,NOT(ISTEXT(B38))),AND(LEN(D38&amp;"")&gt;0,NOT(ISTEXT(D38))),AND(LEN(E38&amp;"")&gt;0,NOT(ISTEXT(E38))),AND(LEN(F38&amp;"")&gt;0,NOT(ISTEXT(F38))),AND(LEN(G38&amp;"")&gt;0,NOT(ISTEXT(G38))),AND(LEN(H38&amp;"")&gt;0,NOT(ISTEXT(H38))),AND(LEN(J38&amp;"")&gt;0,NOT(ISTEXT(J38))),AND(LEN(K38&amp;"")&gt;0,NOT(ISTEXT(K38))),AND(LEN(L38&amp;"")&gt;0,NOT(ISTEXT(L38)))),"Check: text input required",IF($H$10&lt;&gt;"Recorded","Check: comparison setup",IF(OR(LEN(TRIM(A38&amp;""))=0),"Check: component ID missing",IF(NOT(EXACT(A38,TRIM(A38))),"Check: component ID untrimmed",IF(OR(ISNUMBER(FIND("*",A38)),ISNUMBER(FIND("?",A38)),ISNUMBER(FIND("~",A38))),"Check: component ID wildcard",IF(COUNTIFS($A$21:$A$60,A38)&gt;1,"Check: duplicate component ID",IF(NOT(OR(EXACT(B38,"Base revision"),EXACT(B38,"Activity"),EXACT(B38,"Factor"),EXACT(B38,"Boundary"))),"Check: movement bucket invalid",IF(NOT(IF(AND(ISNUMBER(C38),NOT(ISLOGICAL(C38))),AND(TRUE,SIGN(ABS(C38)-1E12)&lt;=0,OR(SIGN(C38)=0,SIGN(ABS(C38)-1E-300)&gt;=0)),FALSE)),"Check: signed amount invalid",IF(OR(LEN(TRIM(D38&amp;""))=0,LEN(TRIM(E38&amp;""))=0,LEN(TRIM(F38&amp;""))=0),"Check: explanation or evidence missing",IF(NOT(OR(EXACT(G38,"Not reviewed"),EXACT(G38,"Changes required"),EXACT(G38,"Reviewed"))),"Check: review state invalid",IF(OR(AND(LEN(I38&amp;"")&gt;0,NOT(IF(AND(ISNUMBER(I38),NOT(ISLOGICAL(I38))),AND(SIGN(I38-1)&gt;=0,SIGN(I38-2958465)&lt;=0,SIGN(MOD(I38,1))=0),FALSE))),AND(LEN(M38&amp;"")&gt;0,NOT(IF(AND(ISNUMBER(M38),NOT(ISLOGICAL(M38))),AND(SIGN(M38-1)&gt;=0,SIGN(M38-2958465)&lt;=0,SIGN(MOD(M38,1))=0),FALSE)))),"Check: entered date invalid",IF(AND(LEN(I38&amp;"")&gt;0,OR(I38&lt;$B$11,I38&gt;$B$12)),"Check: review chronology",IF(AND(NOT(EXACT(G38,"Not reviewed")),OR(LEN(TRIM(H38&amp;""))=0,LEN(TRIM(I38&amp;""))=0,LEN(TRIM(J38&amp;""))=0)),"Check: review record incomplete",IF(AND(EXACT(G38,"Not reviewed"),LEN(I38&amp;"")&gt;0),"Check: update review state",IF(AND(LEN(TRIM(K38&amp;""))=0,OR(LEN(L38&amp;"")&gt;0,LEN(M38&amp;"")&gt;0)),"Check: action fields have no action",IF(AND(OR(NOT(EXACT(G38,"Reviewed")),LEN(K38&amp;"")&gt;0),OR(LEN(TRIM(K38&amp;""))=0,LEN(TRIM(L38&amp;""))=0,LEN(TRIM(M38&amp;""))=0)),"Check: action incomplete","Recorded"))))))))))))))))),"Check: input error"))</x:f>
      </x:c>
      <x:c r="O38" s="26" t="str">
        <x:f>IF(LEN(N38)=0,"",IF(N38&lt;&gt;"Recorded","Check: resolve input issue",IF(NOT(EXACT(G38,"Reviewed")),"Review pending",IF(LEN(K38&amp;"")&gt;0,"Action open","Reviewed"))))</x:f>
      </x:c>
      <x:c r="P38" s="26" t="str">
        <x:f>IF(N38="Recorded",IF(LEN(K38&amp;"")&gt;0,$B$12-M38,""),"")</x:f>
      </x:c>
    </x:row>
    <x:row r="39" ht="92" customHeight="1">
      <x:c r="A39" s="11"/>
      <x:c r="B39" s="11"/>
      <x:c r="C39" s="11"/>
      <x:c r="D39" s="11"/>
      <x:c r="E39" s="11"/>
      <x:c r="F39" s="11"/>
      <x:c r="G39" s="11"/>
      <x:c r="H39" s="11"/>
      <x:c r="I39" s="11"/>
      <x:c r="J39" s="11"/>
      <x:c r="K39" s="11"/>
      <x:c r="L39" s="11"/>
      <x:c r="M39" s="11"/>
      <x:c r="N39" s="26" t="str">
        <x:f>IF(COUNTA(A39:M39)=0,"",IFERROR(IF(OR(ISERROR(A39),ISERROR(B39),ISERROR(C39),ISERROR(D39),ISERROR(E39),ISERROR(F39),ISERROR(G39),ISERROR(H39),ISERROR(I39),ISERROR(J39),ISERROR(K39),ISERROR(L39),ISERROR(M39)),"Check: input error",IF(OR(AND(LEN(A39&amp;"")&gt;0,NOT(ISTEXT(A39))),AND(LEN(B39&amp;"")&gt;0,NOT(ISTEXT(B39))),AND(LEN(D39&amp;"")&gt;0,NOT(ISTEXT(D39))),AND(LEN(E39&amp;"")&gt;0,NOT(ISTEXT(E39))),AND(LEN(F39&amp;"")&gt;0,NOT(ISTEXT(F39))),AND(LEN(G39&amp;"")&gt;0,NOT(ISTEXT(G39))),AND(LEN(H39&amp;"")&gt;0,NOT(ISTEXT(H39))),AND(LEN(J39&amp;"")&gt;0,NOT(ISTEXT(J39))),AND(LEN(K39&amp;"")&gt;0,NOT(ISTEXT(K39))),AND(LEN(L39&amp;"")&gt;0,NOT(ISTEXT(L39)))),"Check: text input required",IF($H$10&lt;&gt;"Recorded","Check: comparison setup",IF(OR(LEN(TRIM(A39&amp;""))=0),"Check: component ID missing",IF(NOT(EXACT(A39,TRIM(A39))),"Check: component ID untrimmed",IF(OR(ISNUMBER(FIND("*",A39)),ISNUMBER(FIND("?",A39)),ISNUMBER(FIND("~",A39))),"Check: component ID wildcard",IF(COUNTIFS($A$21:$A$60,A39)&gt;1,"Check: duplicate component ID",IF(NOT(OR(EXACT(B39,"Base revision"),EXACT(B39,"Activity"),EXACT(B39,"Factor"),EXACT(B39,"Boundary"))),"Check: movement bucket invalid",IF(NOT(IF(AND(ISNUMBER(C39),NOT(ISLOGICAL(C39))),AND(TRUE,SIGN(ABS(C39)-1E12)&lt;=0,OR(SIGN(C39)=0,SIGN(ABS(C39)-1E-300)&gt;=0)),FALSE)),"Check: signed amount invalid",IF(OR(LEN(TRIM(D39&amp;""))=0,LEN(TRIM(E39&amp;""))=0,LEN(TRIM(F39&amp;""))=0),"Check: explanation or evidence missing",IF(NOT(OR(EXACT(G39,"Not reviewed"),EXACT(G39,"Changes required"),EXACT(G39,"Reviewed"))),"Check: review state invalid",IF(OR(AND(LEN(I39&amp;"")&gt;0,NOT(IF(AND(ISNUMBER(I39),NOT(ISLOGICAL(I39))),AND(SIGN(I39-1)&gt;=0,SIGN(I39-2958465)&lt;=0,SIGN(MOD(I39,1))=0),FALSE))),AND(LEN(M39&amp;"")&gt;0,NOT(IF(AND(ISNUMBER(M39),NOT(ISLOGICAL(M39))),AND(SIGN(M39-1)&gt;=0,SIGN(M39-2958465)&lt;=0,SIGN(MOD(M39,1))=0),FALSE)))),"Check: entered date invalid",IF(AND(LEN(I39&amp;"")&gt;0,OR(I39&lt;$B$11,I39&gt;$B$12)),"Check: review chronology",IF(AND(NOT(EXACT(G39,"Not reviewed")),OR(LEN(TRIM(H39&amp;""))=0,LEN(TRIM(I39&amp;""))=0,LEN(TRIM(J39&amp;""))=0)),"Check: review record incomplete",IF(AND(EXACT(G39,"Not reviewed"),LEN(I39&amp;"")&gt;0),"Check: update review state",IF(AND(LEN(TRIM(K39&amp;""))=0,OR(LEN(L39&amp;"")&gt;0,LEN(M39&amp;"")&gt;0)),"Check: action fields have no action",IF(AND(OR(NOT(EXACT(G39,"Reviewed")),LEN(K39&amp;"")&gt;0),OR(LEN(TRIM(K39&amp;""))=0,LEN(TRIM(L39&amp;""))=0,LEN(TRIM(M39&amp;""))=0)),"Check: action incomplete","Recorded"))))))))))))))))),"Check: input error"))</x:f>
      </x:c>
      <x:c r="O39" s="26" t="str">
        <x:f>IF(LEN(N39)=0,"",IF(N39&lt;&gt;"Recorded","Check: resolve input issue",IF(NOT(EXACT(G39,"Reviewed")),"Review pending",IF(LEN(K39&amp;"")&gt;0,"Action open","Reviewed"))))</x:f>
      </x:c>
      <x:c r="P39" s="26" t="str">
        <x:f>IF(N39="Recorded",IF(LEN(K39&amp;"")&gt;0,$B$12-M39,""),"")</x:f>
      </x:c>
    </x:row>
    <x:row r="40" ht="92" customHeight="1">
      <x:c r="A40" s="11"/>
      <x:c r="B40" s="11"/>
      <x:c r="C40" s="11"/>
      <x:c r="D40" s="11"/>
      <x:c r="E40" s="11"/>
      <x:c r="F40" s="11"/>
      <x:c r="G40" s="11"/>
      <x:c r="H40" s="11"/>
      <x:c r="I40" s="11"/>
      <x:c r="J40" s="11"/>
      <x:c r="K40" s="11"/>
      <x:c r="L40" s="11"/>
      <x:c r="M40" s="11"/>
      <x:c r="N40" s="26" t="str">
        <x:f>IF(COUNTA(A40:M40)=0,"",IFERROR(IF(OR(ISERROR(A40),ISERROR(B40),ISERROR(C40),ISERROR(D40),ISERROR(E40),ISERROR(F40),ISERROR(G40),ISERROR(H40),ISERROR(I40),ISERROR(J40),ISERROR(K40),ISERROR(L40),ISERROR(M40)),"Check: input error",IF(OR(AND(LEN(A40&amp;"")&gt;0,NOT(ISTEXT(A40))),AND(LEN(B40&amp;"")&gt;0,NOT(ISTEXT(B40))),AND(LEN(D40&amp;"")&gt;0,NOT(ISTEXT(D40))),AND(LEN(E40&amp;"")&gt;0,NOT(ISTEXT(E40))),AND(LEN(F40&amp;"")&gt;0,NOT(ISTEXT(F40))),AND(LEN(G40&amp;"")&gt;0,NOT(ISTEXT(G40))),AND(LEN(H40&amp;"")&gt;0,NOT(ISTEXT(H40))),AND(LEN(J40&amp;"")&gt;0,NOT(ISTEXT(J40))),AND(LEN(K40&amp;"")&gt;0,NOT(ISTEXT(K40))),AND(LEN(L40&amp;"")&gt;0,NOT(ISTEXT(L40)))),"Check: text input required",IF($H$10&lt;&gt;"Recorded","Check: comparison setup",IF(OR(LEN(TRIM(A40&amp;""))=0),"Check: component ID missing",IF(NOT(EXACT(A40,TRIM(A40))),"Check: component ID untrimmed",IF(OR(ISNUMBER(FIND("*",A40)),ISNUMBER(FIND("?",A40)),ISNUMBER(FIND("~",A40))),"Check: component ID wildcard",IF(COUNTIFS($A$21:$A$60,A40)&gt;1,"Check: duplicate component ID",IF(NOT(OR(EXACT(B40,"Base revision"),EXACT(B40,"Activity"),EXACT(B40,"Factor"),EXACT(B40,"Boundary"))),"Check: movement bucket invalid",IF(NOT(IF(AND(ISNUMBER(C40),NOT(ISLOGICAL(C40))),AND(TRUE,SIGN(ABS(C40)-1E12)&lt;=0,OR(SIGN(C40)=0,SIGN(ABS(C40)-1E-300)&gt;=0)),FALSE)),"Check: signed amount invalid",IF(OR(LEN(TRIM(D40&amp;""))=0,LEN(TRIM(E40&amp;""))=0,LEN(TRIM(F40&amp;""))=0),"Check: explanation or evidence missing",IF(NOT(OR(EXACT(G40,"Not reviewed"),EXACT(G40,"Changes required"),EXACT(G40,"Reviewed"))),"Check: review state invalid",IF(OR(AND(LEN(I40&amp;"")&gt;0,NOT(IF(AND(ISNUMBER(I40),NOT(ISLOGICAL(I40))),AND(SIGN(I40-1)&gt;=0,SIGN(I40-2958465)&lt;=0,SIGN(MOD(I40,1))=0),FALSE))),AND(LEN(M40&amp;"")&gt;0,NOT(IF(AND(ISNUMBER(M40),NOT(ISLOGICAL(M40))),AND(SIGN(M40-1)&gt;=0,SIGN(M40-2958465)&lt;=0,SIGN(MOD(M40,1))=0),FALSE)))),"Check: entered date invalid",IF(AND(LEN(I40&amp;"")&gt;0,OR(I40&lt;$B$11,I40&gt;$B$12)),"Check: review chronology",IF(AND(NOT(EXACT(G40,"Not reviewed")),OR(LEN(TRIM(H40&amp;""))=0,LEN(TRIM(I40&amp;""))=0,LEN(TRIM(J40&amp;""))=0)),"Check: review record incomplete",IF(AND(EXACT(G40,"Not reviewed"),LEN(I40&amp;"")&gt;0),"Check: update review state",IF(AND(LEN(TRIM(K40&amp;""))=0,OR(LEN(L40&amp;"")&gt;0,LEN(M40&amp;"")&gt;0)),"Check: action fields have no action",IF(AND(OR(NOT(EXACT(G40,"Reviewed")),LEN(K40&amp;"")&gt;0),OR(LEN(TRIM(K40&amp;""))=0,LEN(TRIM(L40&amp;""))=0,LEN(TRIM(M40&amp;""))=0)),"Check: action incomplete","Recorded"))))))))))))))))),"Check: input error"))</x:f>
      </x:c>
      <x:c r="O40" s="26" t="str">
        <x:f>IF(LEN(N40)=0,"",IF(N40&lt;&gt;"Recorded","Check: resolve input issue",IF(NOT(EXACT(G40,"Reviewed")),"Review pending",IF(LEN(K40&amp;"")&gt;0,"Action open","Reviewed"))))</x:f>
      </x:c>
      <x:c r="P40" s="26" t="str">
        <x:f>IF(N40="Recorded",IF(LEN(K40&amp;"")&gt;0,$B$12-M40,""),"")</x:f>
      </x:c>
    </x:row>
    <x:row r="41" ht="92" customHeight="1">
      <x:c r="A41" s="11"/>
      <x:c r="B41" s="11"/>
      <x:c r="C41" s="11"/>
      <x:c r="D41" s="11"/>
      <x:c r="E41" s="11"/>
      <x:c r="F41" s="11"/>
      <x:c r="G41" s="11"/>
      <x:c r="H41" s="11"/>
      <x:c r="I41" s="11"/>
      <x:c r="J41" s="11"/>
      <x:c r="K41" s="11"/>
      <x:c r="L41" s="11"/>
      <x:c r="M41" s="11"/>
      <x:c r="N41" s="26" t="str">
        <x:f>IF(COUNTA(A41:M41)=0,"",IFERROR(IF(OR(ISERROR(A41),ISERROR(B41),ISERROR(C41),ISERROR(D41),ISERROR(E41),ISERROR(F41),ISERROR(G41),ISERROR(H41),ISERROR(I41),ISERROR(J41),ISERROR(K41),ISERROR(L41),ISERROR(M41)),"Check: input error",IF(OR(AND(LEN(A41&amp;"")&gt;0,NOT(ISTEXT(A41))),AND(LEN(B41&amp;"")&gt;0,NOT(ISTEXT(B41))),AND(LEN(D41&amp;"")&gt;0,NOT(ISTEXT(D41))),AND(LEN(E41&amp;"")&gt;0,NOT(ISTEXT(E41))),AND(LEN(F41&amp;"")&gt;0,NOT(ISTEXT(F41))),AND(LEN(G41&amp;"")&gt;0,NOT(ISTEXT(G41))),AND(LEN(H41&amp;"")&gt;0,NOT(ISTEXT(H41))),AND(LEN(J41&amp;"")&gt;0,NOT(ISTEXT(J41))),AND(LEN(K41&amp;"")&gt;0,NOT(ISTEXT(K41))),AND(LEN(L41&amp;"")&gt;0,NOT(ISTEXT(L41)))),"Check: text input required",IF($H$10&lt;&gt;"Recorded","Check: comparison setup",IF(OR(LEN(TRIM(A41&amp;""))=0),"Check: component ID missing",IF(NOT(EXACT(A41,TRIM(A41))),"Check: component ID untrimmed",IF(OR(ISNUMBER(FIND("*",A41)),ISNUMBER(FIND("?",A41)),ISNUMBER(FIND("~",A41))),"Check: component ID wildcard",IF(COUNTIFS($A$21:$A$60,A41)&gt;1,"Check: duplicate component ID",IF(NOT(OR(EXACT(B41,"Base revision"),EXACT(B41,"Activity"),EXACT(B41,"Factor"),EXACT(B41,"Boundary"))),"Check: movement bucket invalid",IF(NOT(IF(AND(ISNUMBER(C41),NOT(ISLOGICAL(C41))),AND(TRUE,SIGN(ABS(C41)-1E12)&lt;=0,OR(SIGN(C41)=0,SIGN(ABS(C41)-1E-300)&gt;=0)),FALSE)),"Check: signed amount invalid",IF(OR(LEN(TRIM(D41&amp;""))=0,LEN(TRIM(E41&amp;""))=0,LEN(TRIM(F41&amp;""))=0),"Check: explanation or evidence missing",IF(NOT(OR(EXACT(G41,"Not reviewed"),EXACT(G41,"Changes required"),EXACT(G41,"Reviewed"))),"Check: review state invalid",IF(OR(AND(LEN(I41&amp;"")&gt;0,NOT(IF(AND(ISNUMBER(I41),NOT(ISLOGICAL(I41))),AND(SIGN(I41-1)&gt;=0,SIGN(I41-2958465)&lt;=0,SIGN(MOD(I41,1))=0),FALSE))),AND(LEN(M41&amp;"")&gt;0,NOT(IF(AND(ISNUMBER(M41),NOT(ISLOGICAL(M41))),AND(SIGN(M41-1)&gt;=0,SIGN(M41-2958465)&lt;=0,SIGN(MOD(M41,1))=0),FALSE)))),"Check: entered date invalid",IF(AND(LEN(I41&amp;"")&gt;0,OR(I41&lt;$B$11,I41&gt;$B$12)),"Check: review chronology",IF(AND(NOT(EXACT(G41,"Not reviewed")),OR(LEN(TRIM(H41&amp;""))=0,LEN(TRIM(I41&amp;""))=0,LEN(TRIM(J41&amp;""))=0)),"Check: review record incomplete",IF(AND(EXACT(G41,"Not reviewed"),LEN(I41&amp;"")&gt;0),"Check: update review state",IF(AND(LEN(TRIM(K41&amp;""))=0,OR(LEN(L41&amp;"")&gt;0,LEN(M41&amp;"")&gt;0)),"Check: action fields have no action",IF(AND(OR(NOT(EXACT(G41,"Reviewed")),LEN(K41&amp;"")&gt;0),OR(LEN(TRIM(K41&amp;""))=0,LEN(TRIM(L41&amp;""))=0,LEN(TRIM(M41&amp;""))=0)),"Check: action incomplete","Recorded"))))))))))))))))),"Check: input error"))</x:f>
      </x:c>
      <x:c r="O41" s="26" t="str">
        <x:f>IF(LEN(N41)=0,"",IF(N41&lt;&gt;"Recorded","Check: resolve input issue",IF(NOT(EXACT(G41,"Reviewed")),"Review pending",IF(LEN(K41&amp;"")&gt;0,"Action open","Reviewed"))))</x:f>
      </x:c>
      <x:c r="P41" s="26" t="str">
        <x:f>IF(N41="Recorded",IF(LEN(K41&amp;"")&gt;0,$B$12-M41,""),"")</x:f>
      </x:c>
    </x:row>
    <x:row r="42" ht="92" customHeight="1">
      <x:c r="A42" s="11"/>
      <x:c r="B42" s="11"/>
      <x:c r="C42" s="11"/>
      <x:c r="D42" s="11"/>
      <x:c r="E42" s="11"/>
      <x:c r="F42" s="11"/>
      <x:c r="G42" s="11"/>
      <x:c r="H42" s="11"/>
      <x:c r="I42" s="11"/>
      <x:c r="J42" s="11"/>
      <x:c r="K42" s="11"/>
      <x:c r="L42" s="11"/>
      <x:c r="M42" s="11"/>
      <x:c r="N42" s="26" t="str">
        <x:f>IF(COUNTA(A42:M42)=0,"",IFERROR(IF(OR(ISERROR(A42),ISERROR(B42),ISERROR(C42),ISERROR(D42),ISERROR(E42),ISERROR(F42),ISERROR(G42),ISERROR(H42),ISERROR(I42),ISERROR(J42),ISERROR(K42),ISERROR(L42),ISERROR(M42)),"Check: input error",IF(OR(AND(LEN(A42&amp;"")&gt;0,NOT(ISTEXT(A42))),AND(LEN(B42&amp;"")&gt;0,NOT(ISTEXT(B42))),AND(LEN(D42&amp;"")&gt;0,NOT(ISTEXT(D42))),AND(LEN(E42&amp;"")&gt;0,NOT(ISTEXT(E42))),AND(LEN(F42&amp;"")&gt;0,NOT(ISTEXT(F42))),AND(LEN(G42&amp;"")&gt;0,NOT(ISTEXT(G42))),AND(LEN(H42&amp;"")&gt;0,NOT(ISTEXT(H42))),AND(LEN(J42&amp;"")&gt;0,NOT(ISTEXT(J42))),AND(LEN(K42&amp;"")&gt;0,NOT(ISTEXT(K42))),AND(LEN(L42&amp;"")&gt;0,NOT(ISTEXT(L42)))),"Check: text input required",IF($H$10&lt;&gt;"Recorded","Check: comparison setup",IF(OR(LEN(TRIM(A42&amp;""))=0),"Check: component ID missing",IF(NOT(EXACT(A42,TRIM(A42))),"Check: component ID untrimmed",IF(OR(ISNUMBER(FIND("*",A42)),ISNUMBER(FIND("?",A42)),ISNUMBER(FIND("~",A42))),"Check: component ID wildcard",IF(COUNTIFS($A$21:$A$60,A42)&gt;1,"Check: duplicate component ID",IF(NOT(OR(EXACT(B42,"Base revision"),EXACT(B42,"Activity"),EXACT(B42,"Factor"),EXACT(B42,"Boundary"))),"Check: movement bucket invalid",IF(NOT(IF(AND(ISNUMBER(C42),NOT(ISLOGICAL(C42))),AND(TRUE,SIGN(ABS(C42)-1E12)&lt;=0,OR(SIGN(C42)=0,SIGN(ABS(C42)-1E-300)&gt;=0)),FALSE)),"Check: signed amount invalid",IF(OR(LEN(TRIM(D42&amp;""))=0,LEN(TRIM(E42&amp;""))=0,LEN(TRIM(F42&amp;""))=0),"Check: explanation or evidence missing",IF(NOT(OR(EXACT(G42,"Not reviewed"),EXACT(G42,"Changes required"),EXACT(G42,"Reviewed"))),"Check: review state invalid",IF(OR(AND(LEN(I42&amp;"")&gt;0,NOT(IF(AND(ISNUMBER(I42),NOT(ISLOGICAL(I42))),AND(SIGN(I42-1)&gt;=0,SIGN(I42-2958465)&lt;=0,SIGN(MOD(I42,1))=0),FALSE))),AND(LEN(M42&amp;"")&gt;0,NOT(IF(AND(ISNUMBER(M42),NOT(ISLOGICAL(M42))),AND(SIGN(M42-1)&gt;=0,SIGN(M42-2958465)&lt;=0,SIGN(MOD(M42,1))=0),FALSE)))),"Check: entered date invalid",IF(AND(LEN(I42&amp;"")&gt;0,OR(I42&lt;$B$11,I42&gt;$B$12)),"Check: review chronology",IF(AND(NOT(EXACT(G42,"Not reviewed")),OR(LEN(TRIM(H42&amp;""))=0,LEN(TRIM(I42&amp;""))=0,LEN(TRIM(J42&amp;""))=0)),"Check: review record incomplete",IF(AND(EXACT(G42,"Not reviewed"),LEN(I42&amp;"")&gt;0),"Check: update review state",IF(AND(LEN(TRIM(K42&amp;""))=0,OR(LEN(L42&amp;"")&gt;0,LEN(M42&amp;"")&gt;0)),"Check: action fields have no action",IF(AND(OR(NOT(EXACT(G42,"Reviewed")),LEN(K42&amp;"")&gt;0),OR(LEN(TRIM(K42&amp;""))=0,LEN(TRIM(L42&amp;""))=0,LEN(TRIM(M42&amp;""))=0)),"Check: action incomplete","Recorded"))))))))))))))))),"Check: input error"))</x:f>
      </x:c>
      <x:c r="O42" s="26" t="str">
        <x:f>IF(LEN(N42)=0,"",IF(N42&lt;&gt;"Recorded","Check: resolve input issue",IF(NOT(EXACT(G42,"Reviewed")),"Review pending",IF(LEN(K42&amp;"")&gt;0,"Action open","Reviewed"))))</x:f>
      </x:c>
      <x:c r="P42" s="26" t="str">
        <x:f>IF(N42="Recorded",IF(LEN(K42&amp;"")&gt;0,$B$12-M42,""),"")</x:f>
      </x:c>
    </x:row>
    <x:row r="43" ht="92" customHeight="1">
      <x:c r="A43" s="11"/>
      <x:c r="B43" s="11"/>
      <x:c r="C43" s="11"/>
      <x:c r="D43" s="11"/>
      <x:c r="E43" s="11"/>
      <x:c r="F43" s="11"/>
      <x:c r="G43" s="11"/>
      <x:c r="H43" s="11"/>
      <x:c r="I43" s="11"/>
      <x:c r="J43" s="11"/>
      <x:c r="K43" s="11"/>
      <x:c r="L43" s="11"/>
      <x:c r="M43" s="11"/>
      <x:c r="N43" s="26" t="str">
        <x:f>IF(COUNTA(A43:M43)=0,"",IFERROR(IF(OR(ISERROR(A43),ISERROR(B43),ISERROR(C43),ISERROR(D43),ISERROR(E43),ISERROR(F43),ISERROR(G43),ISERROR(H43),ISERROR(I43),ISERROR(J43),ISERROR(K43),ISERROR(L43),ISERROR(M43)),"Check: input error",IF(OR(AND(LEN(A43&amp;"")&gt;0,NOT(ISTEXT(A43))),AND(LEN(B43&amp;"")&gt;0,NOT(ISTEXT(B43))),AND(LEN(D43&amp;"")&gt;0,NOT(ISTEXT(D43))),AND(LEN(E43&amp;"")&gt;0,NOT(ISTEXT(E43))),AND(LEN(F43&amp;"")&gt;0,NOT(ISTEXT(F43))),AND(LEN(G43&amp;"")&gt;0,NOT(ISTEXT(G43))),AND(LEN(H43&amp;"")&gt;0,NOT(ISTEXT(H43))),AND(LEN(J43&amp;"")&gt;0,NOT(ISTEXT(J43))),AND(LEN(K43&amp;"")&gt;0,NOT(ISTEXT(K43))),AND(LEN(L43&amp;"")&gt;0,NOT(ISTEXT(L43)))),"Check: text input required",IF($H$10&lt;&gt;"Recorded","Check: comparison setup",IF(OR(LEN(TRIM(A43&amp;""))=0),"Check: component ID missing",IF(NOT(EXACT(A43,TRIM(A43))),"Check: component ID untrimmed",IF(OR(ISNUMBER(FIND("*",A43)),ISNUMBER(FIND("?",A43)),ISNUMBER(FIND("~",A43))),"Check: component ID wildcard",IF(COUNTIFS($A$21:$A$60,A43)&gt;1,"Check: duplicate component ID",IF(NOT(OR(EXACT(B43,"Base revision"),EXACT(B43,"Activity"),EXACT(B43,"Factor"),EXACT(B43,"Boundary"))),"Check: movement bucket invalid",IF(NOT(IF(AND(ISNUMBER(C43),NOT(ISLOGICAL(C43))),AND(TRUE,SIGN(ABS(C43)-1E12)&lt;=0,OR(SIGN(C43)=0,SIGN(ABS(C43)-1E-300)&gt;=0)),FALSE)),"Check: signed amount invalid",IF(OR(LEN(TRIM(D43&amp;""))=0,LEN(TRIM(E43&amp;""))=0,LEN(TRIM(F43&amp;""))=0),"Check: explanation or evidence missing",IF(NOT(OR(EXACT(G43,"Not reviewed"),EXACT(G43,"Changes required"),EXACT(G43,"Reviewed"))),"Check: review state invalid",IF(OR(AND(LEN(I43&amp;"")&gt;0,NOT(IF(AND(ISNUMBER(I43),NOT(ISLOGICAL(I43))),AND(SIGN(I43-1)&gt;=0,SIGN(I43-2958465)&lt;=0,SIGN(MOD(I43,1))=0),FALSE))),AND(LEN(M43&amp;"")&gt;0,NOT(IF(AND(ISNUMBER(M43),NOT(ISLOGICAL(M43))),AND(SIGN(M43-1)&gt;=0,SIGN(M43-2958465)&lt;=0,SIGN(MOD(M43,1))=0),FALSE)))),"Check: entered date invalid",IF(AND(LEN(I43&amp;"")&gt;0,OR(I43&lt;$B$11,I43&gt;$B$12)),"Check: review chronology",IF(AND(NOT(EXACT(G43,"Not reviewed")),OR(LEN(TRIM(H43&amp;""))=0,LEN(TRIM(I43&amp;""))=0,LEN(TRIM(J43&amp;""))=0)),"Check: review record incomplete",IF(AND(EXACT(G43,"Not reviewed"),LEN(I43&amp;"")&gt;0),"Check: update review state",IF(AND(LEN(TRIM(K43&amp;""))=0,OR(LEN(L43&amp;"")&gt;0,LEN(M43&amp;"")&gt;0)),"Check: action fields have no action",IF(AND(OR(NOT(EXACT(G43,"Reviewed")),LEN(K43&amp;"")&gt;0),OR(LEN(TRIM(K43&amp;""))=0,LEN(TRIM(L43&amp;""))=0,LEN(TRIM(M43&amp;""))=0)),"Check: action incomplete","Recorded"))))))))))))))))),"Check: input error"))</x:f>
      </x:c>
      <x:c r="O43" s="26" t="str">
        <x:f>IF(LEN(N43)=0,"",IF(N43&lt;&gt;"Recorded","Check: resolve input issue",IF(NOT(EXACT(G43,"Reviewed")),"Review pending",IF(LEN(K43&amp;"")&gt;0,"Action open","Reviewed"))))</x:f>
      </x:c>
      <x:c r="P43" s="26" t="str">
        <x:f>IF(N43="Recorded",IF(LEN(K43&amp;"")&gt;0,$B$12-M43,""),"")</x:f>
      </x:c>
    </x:row>
    <x:row r="44" ht="92" customHeight="1">
      <x:c r="A44" s="11"/>
      <x:c r="B44" s="11"/>
      <x:c r="C44" s="11"/>
      <x:c r="D44" s="11"/>
      <x:c r="E44" s="11"/>
      <x:c r="F44" s="11"/>
      <x:c r="G44" s="11"/>
      <x:c r="H44" s="11"/>
      <x:c r="I44" s="11"/>
      <x:c r="J44" s="11"/>
      <x:c r="K44" s="11"/>
      <x:c r="L44" s="11"/>
      <x:c r="M44" s="11"/>
      <x:c r="N44" s="26" t="str">
        <x:f>IF(COUNTA(A44:M44)=0,"",IFERROR(IF(OR(ISERROR(A44),ISERROR(B44),ISERROR(C44),ISERROR(D44),ISERROR(E44),ISERROR(F44),ISERROR(G44),ISERROR(H44),ISERROR(I44),ISERROR(J44),ISERROR(K44),ISERROR(L44),ISERROR(M44)),"Check: input error",IF(OR(AND(LEN(A44&amp;"")&gt;0,NOT(ISTEXT(A44))),AND(LEN(B44&amp;"")&gt;0,NOT(ISTEXT(B44))),AND(LEN(D44&amp;"")&gt;0,NOT(ISTEXT(D44))),AND(LEN(E44&amp;"")&gt;0,NOT(ISTEXT(E44))),AND(LEN(F44&amp;"")&gt;0,NOT(ISTEXT(F44))),AND(LEN(G44&amp;"")&gt;0,NOT(ISTEXT(G44))),AND(LEN(H44&amp;"")&gt;0,NOT(ISTEXT(H44))),AND(LEN(J44&amp;"")&gt;0,NOT(ISTEXT(J44))),AND(LEN(K44&amp;"")&gt;0,NOT(ISTEXT(K44))),AND(LEN(L44&amp;"")&gt;0,NOT(ISTEXT(L44)))),"Check: text input required",IF($H$10&lt;&gt;"Recorded","Check: comparison setup",IF(OR(LEN(TRIM(A44&amp;""))=0),"Check: component ID missing",IF(NOT(EXACT(A44,TRIM(A44))),"Check: component ID untrimmed",IF(OR(ISNUMBER(FIND("*",A44)),ISNUMBER(FIND("?",A44)),ISNUMBER(FIND("~",A44))),"Check: component ID wildcard",IF(COUNTIFS($A$21:$A$60,A44)&gt;1,"Check: duplicate component ID",IF(NOT(OR(EXACT(B44,"Base revision"),EXACT(B44,"Activity"),EXACT(B44,"Factor"),EXACT(B44,"Boundary"))),"Check: movement bucket invalid",IF(NOT(IF(AND(ISNUMBER(C44),NOT(ISLOGICAL(C44))),AND(TRUE,SIGN(ABS(C44)-1E12)&lt;=0,OR(SIGN(C44)=0,SIGN(ABS(C44)-1E-300)&gt;=0)),FALSE)),"Check: signed amount invalid",IF(OR(LEN(TRIM(D44&amp;""))=0,LEN(TRIM(E44&amp;""))=0,LEN(TRIM(F44&amp;""))=0),"Check: explanation or evidence missing",IF(NOT(OR(EXACT(G44,"Not reviewed"),EXACT(G44,"Changes required"),EXACT(G44,"Reviewed"))),"Check: review state invalid",IF(OR(AND(LEN(I44&amp;"")&gt;0,NOT(IF(AND(ISNUMBER(I44),NOT(ISLOGICAL(I44))),AND(SIGN(I44-1)&gt;=0,SIGN(I44-2958465)&lt;=0,SIGN(MOD(I44,1))=0),FALSE))),AND(LEN(M44&amp;"")&gt;0,NOT(IF(AND(ISNUMBER(M44),NOT(ISLOGICAL(M44))),AND(SIGN(M44-1)&gt;=0,SIGN(M44-2958465)&lt;=0,SIGN(MOD(M44,1))=0),FALSE)))),"Check: entered date invalid",IF(AND(LEN(I44&amp;"")&gt;0,OR(I44&lt;$B$11,I44&gt;$B$12)),"Check: review chronology",IF(AND(NOT(EXACT(G44,"Not reviewed")),OR(LEN(TRIM(H44&amp;""))=0,LEN(TRIM(I44&amp;""))=0,LEN(TRIM(J44&amp;""))=0)),"Check: review record incomplete",IF(AND(EXACT(G44,"Not reviewed"),LEN(I44&amp;"")&gt;0),"Check: update review state",IF(AND(LEN(TRIM(K44&amp;""))=0,OR(LEN(L44&amp;"")&gt;0,LEN(M44&amp;"")&gt;0)),"Check: action fields have no action",IF(AND(OR(NOT(EXACT(G44,"Reviewed")),LEN(K44&amp;"")&gt;0),OR(LEN(TRIM(K44&amp;""))=0,LEN(TRIM(L44&amp;""))=0,LEN(TRIM(M44&amp;""))=0)),"Check: action incomplete","Recorded"))))))))))))))))),"Check: input error"))</x:f>
      </x:c>
      <x:c r="O44" s="26" t="str">
        <x:f>IF(LEN(N44)=0,"",IF(N44&lt;&gt;"Recorded","Check: resolve input issue",IF(NOT(EXACT(G44,"Reviewed")),"Review pending",IF(LEN(K44&amp;"")&gt;0,"Action open","Reviewed"))))</x:f>
      </x:c>
      <x:c r="P44" s="26" t="str">
        <x:f>IF(N44="Recorded",IF(LEN(K44&amp;"")&gt;0,$B$12-M44,""),"")</x:f>
      </x:c>
    </x:row>
    <x:row r="45" ht="92" customHeight="1">
      <x:c r="A45" s="11"/>
      <x:c r="B45" s="11"/>
      <x:c r="C45" s="11"/>
      <x:c r="D45" s="11"/>
      <x:c r="E45" s="11"/>
      <x:c r="F45" s="11"/>
      <x:c r="G45" s="11"/>
      <x:c r="H45" s="11"/>
      <x:c r="I45" s="11"/>
      <x:c r="J45" s="11"/>
      <x:c r="K45" s="11"/>
      <x:c r="L45" s="11"/>
      <x:c r="M45" s="11"/>
      <x:c r="N45" s="26" t="str">
        <x:f>IF(COUNTA(A45:M45)=0,"",IFERROR(IF(OR(ISERROR(A45),ISERROR(B45),ISERROR(C45),ISERROR(D45),ISERROR(E45),ISERROR(F45),ISERROR(G45),ISERROR(H45),ISERROR(I45),ISERROR(J45),ISERROR(K45),ISERROR(L45),ISERROR(M45)),"Check: input error",IF(OR(AND(LEN(A45&amp;"")&gt;0,NOT(ISTEXT(A45))),AND(LEN(B45&amp;"")&gt;0,NOT(ISTEXT(B45))),AND(LEN(D45&amp;"")&gt;0,NOT(ISTEXT(D45))),AND(LEN(E45&amp;"")&gt;0,NOT(ISTEXT(E45))),AND(LEN(F45&amp;"")&gt;0,NOT(ISTEXT(F45))),AND(LEN(G45&amp;"")&gt;0,NOT(ISTEXT(G45))),AND(LEN(H45&amp;"")&gt;0,NOT(ISTEXT(H45))),AND(LEN(J45&amp;"")&gt;0,NOT(ISTEXT(J45))),AND(LEN(K45&amp;"")&gt;0,NOT(ISTEXT(K45))),AND(LEN(L45&amp;"")&gt;0,NOT(ISTEXT(L45)))),"Check: text input required",IF($H$10&lt;&gt;"Recorded","Check: comparison setup",IF(OR(LEN(TRIM(A45&amp;""))=0),"Check: component ID missing",IF(NOT(EXACT(A45,TRIM(A45))),"Check: component ID untrimmed",IF(OR(ISNUMBER(FIND("*",A45)),ISNUMBER(FIND("?",A45)),ISNUMBER(FIND("~",A45))),"Check: component ID wildcard",IF(COUNTIFS($A$21:$A$60,A45)&gt;1,"Check: duplicate component ID",IF(NOT(OR(EXACT(B45,"Base revision"),EXACT(B45,"Activity"),EXACT(B45,"Factor"),EXACT(B45,"Boundary"))),"Check: movement bucket invalid",IF(NOT(IF(AND(ISNUMBER(C45),NOT(ISLOGICAL(C45))),AND(TRUE,SIGN(ABS(C45)-1E12)&lt;=0,OR(SIGN(C45)=0,SIGN(ABS(C45)-1E-300)&gt;=0)),FALSE)),"Check: signed amount invalid",IF(OR(LEN(TRIM(D45&amp;""))=0,LEN(TRIM(E45&amp;""))=0,LEN(TRIM(F45&amp;""))=0),"Check: explanation or evidence missing",IF(NOT(OR(EXACT(G45,"Not reviewed"),EXACT(G45,"Changes required"),EXACT(G45,"Reviewed"))),"Check: review state invalid",IF(OR(AND(LEN(I45&amp;"")&gt;0,NOT(IF(AND(ISNUMBER(I45),NOT(ISLOGICAL(I45))),AND(SIGN(I45-1)&gt;=0,SIGN(I45-2958465)&lt;=0,SIGN(MOD(I45,1))=0),FALSE))),AND(LEN(M45&amp;"")&gt;0,NOT(IF(AND(ISNUMBER(M45),NOT(ISLOGICAL(M45))),AND(SIGN(M45-1)&gt;=0,SIGN(M45-2958465)&lt;=0,SIGN(MOD(M45,1))=0),FALSE)))),"Check: entered date invalid",IF(AND(LEN(I45&amp;"")&gt;0,OR(I45&lt;$B$11,I45&gt;$B$12)),"Check: review chronology",IF(AND(NOT(EXACT(G45,"Not reviewed")),OR(LEN(TRIM(H45&amp;""))=0,LEN(TRIM(I45&amp;""))=0,LEN(TRIM(J45&amp;""))=0)),"Check: review record incomplete",IF(AND(EXACT(G45,"Not reviewed"),LEN(I45&amp;"")&gt;0),"Check: update review state",IF(AND(LEN(TRIM(K45&amp;""))=0,OR(LEN(L45&amp;"")&gt;0,LEN(M45&amp;"")&gt;0)),"Check: action fields have no action",IF(AND(OR(NOT(EXACT(G45,"Reviewed")),LEN(K45&amp;"")&gt;0),OR(LEN(TRIM(K45&amp;""))=0,LEN(TRIM(L45&amp;""))=0,LEN(TRIM(M45&amp;""))=0)),"Check: action incomplete","Recorded"))))))))))))))))),"Check: input error"))</x:f>
      </x:c>
      <x:c r="O45" s="26" t="str">
        <x:f>IF(LEN(N45)=0,"",IF(N45&lt;&gt;"Recorded","Check: resolve input issue",IF(NOT(EXACT(G45,"Reviewed")),"Review pending",IF(LEN(K45&amp;"")&gt;0,"Action open","Reviewed"))))</x:f>
      </x:c>
      <x:c r="P45" s="26" t="str">
        <x:f>IF(N45="Recorded",IF(LEN(K45&amp;"")&gt;0,$B$12-M45,""),"")</x:f>
      </x:c>
    </x:row>
    <x:row r="46" ht="92" customHeight="1">
      <x:c r="A46" s="11"/>
      <x:c r="B46" s="11"/>
      <x:c r="C46" s="11"/>
      <x:c r="D46" s="11"/>
      <x:c r="E46" s="11"/>
      <x:c r="F46" s="11"/>
      <x:c r="G46" s="11"/>
      <x:c r="H46" s="11"/>
      <x:c r="I46" s="11"/>
      <x:c r="J46" s="11"/>
      <x:c r="K46" s="11"/>
      <x:c r="L46" s="11"/>
      <x:c r="M46" s="11"/>
      <x:c r="N46" s="26" t="str">
        <x:f>IF(COUNTA(A46:M46)=0,"",IFERROR(IF(OR(ISERROR(A46),ISERROR(B46),ISERROR(C46),ISERROR(D46),ISERROR(E46),ISERROR(F46),ISERROR(G46),ISERROR(H46),ISERROR(I46),ISERROR(J46),ISERROR(K46),ISERROR(L46),ISERROR(M46)),"Check: input error",IF(OR(AND(LEN(A46&amp;"")&gt;0,NOT(ISTEXT(A46))),AND(LEN(B46&amp;"")&gt;0,NOT(ISTEXT(B46))),AND(LEN(D46&amp;"")&gt;0,NOT(ISTEXT(D46))),AND(LEN(E46&amp;"")&gt;0,NOT(ISTEXT(E46))),AND(LEN(F46&amp;"")&gt;0,NOT(ISTEXT(F46))),AND(LEN(G46&amp;"")&gt;0,NOT(ISTEXT(G46))),AND(LEN(H46&amp;"")&gt;0,NOT(ISTEXT(H46))),AND(LEN(J46&amp;"")&gt;0,NOT(ISTEXT(J46))),AND(LEN(K46&amp;"")&gt;0,NOT(ISTEXT(K46))),AND(LEN(L46&amp;"")&gt;0,NOT(ISTEXT(L46)))),"Check: text input required",IF($H$10&lt;&gt;"Recorded","Check: comparison setup",IF(OR(LEN(TRIM(A46&amp;""))=0),"Check: component ID missing",IF(NOT(EXACT(A46,TRIM(A46))),"Check: component ID untrimmed",IF(OR(ISNUMBER(FIND("*",A46)),ISNUMBER(FIND("?",A46)),ISNUMBER(FIND("~",A46))),"Check: component ID wildcard",IF(COUNTIFS($A$21:$A$60,A46)&gt;1,"Check: duplicate component ID",IF(NOT(OR(EXACT(B46,"Base revision"),EXACT(B46,"Activity"),EXACT(B46,"Factor"),EXACT(B46,"Boundary"))),"Check: movement bucket invalid",IF(NOT(IF(AND(ISNUMBER(C46),NOT(ISLOGICAL(C46))),AND(TRUE,SIGN(ABS(C46)-1E12)&lt;=0,OR(SIGN(C46)=0,SIGN(ABS(C46)-1E-300)&gt;=0)),FALSE)),"Check: signed amount invalid",IF(OR(LEN(TRIM(D46&amp;""))=0,LEN(TRIM(E46&amp;""))=0,LEN(TRIM(F46&amp;""))=0),"Check: explanation or evidence missing",IF(NOT(OR(EXACT(G46,"Not reviewed"),EXACT(G46,"Changes required"),EXACT(G46,"Reviewed"))),"Check: review state invalid",IF(OR(AND(LEN(I46&amp;"")&gt;0,NOT(IF(AND(ISNUMBER(I46),NOT(ISLOGICAL(I46))),AND(SIGN(I46-1)&gt;=0,SIGN(I46-2958465)&lt;=0,SIGN(MOD(I46,1))=0),FALSE))),AND(LEN(M46&amp;"")&gt;0,NOT(IF(AND(ISNUMBER(M46),NOT(ISLOGICAL(M46))),AND(SIGN(M46-1)&gt;=0,SIGN(M46-2958465)&lt;=0,SIGN(MOD(M46,1))=0),FALSE)))),"Check: entered date invalid",IF(AND(LEN(I46&amp;"")&gt;0,OR(I46&lt;$B$11,I46&gt;$B$12)),"Check: review chronology",IF(AND(NOT(EXACT(G46,"Not reviewed")),OR(LEN(TRIM(H46&amp;""))=0,LEN(TRIM(I46&amp;""))=0,LEN(TRIM(J46&amp;""))=0)),"Check: review record incomplete",IF(AND(EXACT(G46,"Not reviewed"),LEN(I46&amp;"")&gt;0),"Check: update review state",IF(AND(LEN(TRIM(K46&amp;""))=0,OR(LEN(L46&amp;"")&gt;0,LEN(M46&amp;"")&gt;0)),"Check: action fields have no action",IF(AND(OR(NOT(EXACT(G46,"Reviewed")),LEN(K46&amp;"")&gt;0),OR(LEN(TRIM(K46&amp;""))=0,LEN(TRIM(L46&amp;""))=0,LEN(TRIM(M46&amp;""))=0)),"Check: action incomplete","Recorded"))))))))))))))))),"Check: input error"))</x:f>
      </x:c>
      <x:c r="O46" s="26" t="str">
        <x:f>IF(LEN(N46)=0,"",IF(N46&lt;&gt;"Recorded","Check: resolve input issue",IF(NOT(EXACT(G46,"Reviewed")),"Review pending",IF(LEN(K46&amp;"")&gt;0,"Action open","Reviewed"))))</x:f>
      </x:c>
      <x:c r="P46" s="26" t="str">
        <x:f>IF(N46="Recorded",IF(LEN(K46&amp;"")&gt;0,$B$12-M46,""),"")</x:f>
      </x:c>
    </x:row>
    <x:row r="47" ht="92" customHeight="1">
      <x:c r="A47" s="11"/>
      <x:c r="B47" s="11"/>
      <x:c r="C47" s="11"/>
      <x:c r="D47" s="11"/>
      <x:c r="E47" s="11"/>
      <x:c r="F47" s="11"/>
      <x:c r="G47" s="11"/>
      <x:c r="H47" s="11"/>
      <x:c r="I47" s="11"/>
      <x:c r="J47" s="11"/>
      <x:c r="K47" s="11"/>
      <x:c r="L47" s="11"/>
      <x:c r="M47" s="11"/>
      <x:c r="N47" s="26" t="str">
        <x:f>IF(COUNTA(A47:M47)=0,"",IFERROR(IF(OR(ISERROR(A47),ISERROR(B47),ISERROR(C47),ISERROR(D47),ISERROR(E47),ISERROR(F47),ISERROR(G47),ISERROR(H47),ISERROR(I47),ISERROR(J47),ISERROR(K47),ISERROR(L47),ISERROR(M47)),"Check: input error",IF(OR(AND(LEN(A47&amp;"")&gt;0,NOT(ISTEXT(A47))),AND(LEN(B47&amp;"")&gt;0,NOT(ISTEXT(B47))),AND(LEN(D47&amp;"")&gt;0,NOT(ISTEXT(D47))),AND(LEN(E47&amp;"")&gt;0,NOT(ISTEXT(E47))),AND(LEN(F47&amp;"")&gt;0,NOT(ISTEXT(F47))),AND(LEN(G47&amp;"")&gt;0,NOT(ISTEXT(G47))),AND(LEN(H47&amp;"")&gt;0,NOT(ISTEXT(H47))),AND(LEN(J47&amp;"")&gt;0,NOT(ISTEXT(J47))),AND(LEN(K47&amp;"")&gt;0,NOT(ISTEXT(K47))),AND(LEN(L47&amp;"")&gt;0,NOT(ISTEXT(L47)))),"Check: text input required",IF($H$10&lt;&gt;"Recorded","Check: comparison setup",IF(OR(LEN(TRIM(A47&amp;""))=0),"Check: component ID missing",IF(NOT(EXACT(A47,TRIM(A47))),"Check: component ID untrimmed",IF(OR(ISNUMBER(FIND("*",A47)),ISNUMBER(FIND("?",A47)),ISNUMBER(FIND("~",A47))),"Check: component ID wildcard",IF(COUNTIFS($A$21:$A$60,A47)&gt;1,"Check: duplicate component ID",IF(NOT(OR(EXACT(B47,"Base revision"),EXACT(B47,"Activity"),EXACT(B47,"Factor"),EXACT(B47,"Boundary"))),"Check: movement bucket invalid",IF(NOT(IF(AND(ISNUMBER(C47),NOT(ISLOGICAL(C47))),AND(TRUE,SIGN(ABS(C47)-1E12)&lt;=0,OR(SIGN(C47)=0,SIGN(ABS(C47)-1E-300)&gt;=0)),FALSE)),"Check: signed amount invalid",IF(OR(LEN(TRIM(D47&amp;""))=0,LEN(TRIM(E47&amp;""))=0,LEN(TRIM(F47&amp;""))=0),"Check: explanation or evidence missing",IF(NOT(OR(EXACT(G47,"Not reviewed"),EXACT(G47,"Changes required"),EXACT(G47,"Reviewed"))),"Check: review state invalid",IF(OR(AND(LEN(I47&amp;"")&gt;0,NOT(IF(AND(ISNUMBER(I47),NOT(ISLOGICAL(I47))),AND(SIGN(I47-1)&gt;=0,SIGN(I47-2958465)&lt;=0,SIGN(MOD(I47,1))=0),FALSE))),AND(LEN(M47&amp;"")&gt;0,NOT(IF(AND(ISNUMBER(M47),NOT(ISLOGICAL(M47))),AND(SIGN(M47-1)&gt;=0,SIGN(M47-2958465)&lt;=0,SIGN(MOD(M47,1))=0),FALSE)))),"Check: entered date invalid",IF(AND(LEN(I47&amp;"")&gt;0,OR(I47&lt;$B$11,I47&gt;$B$12)),"Check: review chronology",IF(AND(NOT(EXACT(G47,"Not reviewed")),OR(LEN(TRIM(H47&amp;""))=0,LEN(TRIM(I47&amp;""))=0,LEN(TRIM(J47&amp;""))=0)),"Check: review record incomplete",IF(AND(EXACT(G47,"Not reviewed"),LEN(I47&amp;"")&gt;0),"Check: update review state",IF(AND(LEN(TRIM(K47&amp;""))=0,OR(LEN(L47&amp;"")&gt;0,LEN(M47&amp;"")&gt;0)),"Check: action fields have no action",IF(AND(OR(NOT(EXACT(G47,"Reviewed")),LEN(K47&amp;"")&gt;0),OR(LEN(TRIM(K47&amp;""))=0,LEN(TRIM(L47&amp;""))=0,LEN(TRIM(M47&amp;""))=0)),"Check: action incomplete","Recorded"))))))))))))))))),"Check: input error"))</x:f>
      </x:c>
      <x:c r="O47" s="26" t="str">
        <x:f>IF(LEN(N47)=0,"",IF(N47&lt;&gt;"Recorded","Check: resolve input issue",IF(NOT(EXACT(G47,"Reviewed")),"Review pending",IF(LEN(K47&amp;"")&gt;0,"Action open","Reviewed"))))</x:f>
      </x:c>
      <x:c r="P47" s="26" t="str">
        <x:f>IF(N47="Recorded",IF(LEN(K47&amp;"")&gt;0,$B$12-M47,""),"")</x:f>
      </x:c>
    </x:row>
    <x:row r="48" ht="92" customHeight="1">
      <x:c r="A48" s="11"/>
      <x:c r="B48" s="11"/>
      <x:c r="C48" s="11"/>
      <x:c r="D48" s="11"/>
      <x:c r="E48" s="11"/>
      <x:c r="F48" s="11"/>
      <x:c r="G48" s="11"/>
      <x:c r="H48" s="11"/>
      <x:c r="I48" s="11"/>
      <x:c r="J48" s="11"/>
      <x:c r="K48" s="11"/>
      <x:c r="L48" s="11"/>
      <x:c r="M48" s="11"/>
      <x:c r="N48" s="26" t="str">
        <x:f>IF(COUNTA(A48:M48)=0,"",IFERROR(IF(OR(ISERROR(A48),ISERROR(B48),ISERROR(C48),ISERROR(D48),ISERROR(E48),ISERROR(F48),ISERROR(G48),ISERROR(H48),ISERROR(I48),ISERROR(J48),ISERROR(K48),ISERROR(L48),ISERROR(M48)),"Check: input error",IF(OR(AND(LEN(A48&amp;"")&gt;0,NOT(ISTEXT(A48))),AND(LEN(B48&amp;"")&gt;0,NOT(ISTEXT(B48))),AND(LEN(D48&amp;"")&gt;0,NOT(ISTEXT(D48))),AND(LEN(E48&amp;"")&gt;0,NOT(ISTEXT(E48))),AND(LEN(F48&amp;"")&gt;0,NOT(ISTEXT(F48))),AND(LEN(G48&amp;"")&gt;0,NOT(ISTEXT(G48))),AND(LEN(H48&amp;"")&gt;0,NOT(ISTEXT(H48))),AND(LEN(J48&amp;"")&gt;0,NOT(ISTEXT(J48))),AND(LEN(K48&amp;"")&gt;0,NOT(ISTEXT(K48))),AND(LEN(L48&amp;"")&gt;0,NOT(ISTEXT(L48)))),"Check: text input required",IF($H$10&lt;&gt;"Recorded","Check: comparison setup",IF(OR(LEN(TRIM(A48&amp;""))=0),"Check: component ID missing",IF(NOT(EXACT(A48,TRIM(A48))),"Check: component ID untrimmed",IF(OR(ISNUMBER(FIND("*",A48)),ISNUMBER(FIND("?",A48)),ISNUMBER(FIND("~",A48))),"Check: component ID wildcard",IF(COUNTIFS($A$21:$A$60,A48)&gt;1,"Check: duplicate component ID",IF(NOT(OR(EXACT(B48,"Base revision"),EXACT(B48,"Activity"),EXACT(B48,"Factor"),EXACT(B48,"Boundary"))),"Check: movement bucket invalid",IF(NOT(IF(AND(ISNUMBER(C48),NOT(ISLOGICAL(C48))),AND(TRUE,SIGN(ABS(C48)-1E12)&lt;=0,OR(SIGN(C48)=0,SIGN(ABS(C48)-1E-300)&gt;=0)),FALSE)),"Check: signed amount invalid",IF(OR(LEN(TRIM(D48&amp;""))=0,LEN(TRIM(E48&amp;""))=0,LEN(TRIM(F48&amp;""))=0),"Check: explanation or evidence missing",IF(NOT(OR(EXACT(G48,"Not reviewed"),EXACT(G48,"Changes required"),EXACT(G48,"Reviewed"))),"Check: review state invalid",IF(OR(AND(LEN(I48&amp;"")&gt;0,NOT(IF(AND(ISNUMBER(I48),NOT(ISLOGICAL(I48))),AND(SIGN(I48-1)&gt;=0,SIGN(I48-2958465)&lt;=0,SIGN(MOD(I48,1))=0),FALSE))),AND(LEN(M48&amp;"")&gt;0,NOT(IF(AND(ISNUMBER(M48),NOT(ISLOGICAL(M48))),AND(SIGN(M48-1)&gt;=0,SIGN(M48-2958465)&lt;=0,SIGN(MOD(M48,1))=0),FALSE)))),"Check: entered date invalid",IF(AND(LEN(I48&amp;"")&gt;0,OR(I48&lt;$B$11,I48&gt;$B$12)),"Check: review chronology",IF(AND(NOT(EXACT(G48,"Not reviewed")),OR(LEN(TRIM(H48&amp;""))=0,LEN(TRIM(I48&amp;""))=0,LEN(TRIM(J48&amp;""))=0)),"Check: review record incomplete",IF(AND(EXACT(G48,"Not reviewed"),LEN(I48&amp;"")&gt;0),"Check: update review state",IF(AND(LEN(TRIM(K48&amp;""))=0,OR(LEN(L48&amp;"")&gt;0,LEN(M48&amp;"")&gt;0)),"Check: action fields have no action",IF(AND(OR(NOT(EXACT(G48,"Reviewed")),LEN(K48&amp;"")&gt;0),OR(LEN(TRIM(K48&amp;""))=0,LEN(TRIM(L48&amp;""))=0,LEN(TRIM(M48&amp;""))=0)),"Check: action incomplete","Recorded"))))))))))))))))),"Check: input error"))</x:f>
      </x:c>
      <x:c r="O48" s="26" t="str">
        <x:f>IF(LEN(N48)=0,"",IF(N48&lt;&gt;"Recorded","Check: resolve input issue",IF(NOT(EXACT(G48,"Reviewed")),"Review pending",IF(LEN(K48&amp;"")&gt;0,"Action open","Reviewed"))))</x:f>
      </x:c>
      <x:c r="P48" s="26" t="str">
        <x:f>IF(N48="Recorded",IF(LEN(K48&amp;"")&gt;0,$B$12-M48,""),"")</x:f>
      </x:c>
    </x:row>
    <x:row r="49" ht="92" customHeight="1">
      <x:c r="A49" s="11"/>
      <x:c r="B49" s="11"/>
      <x:c r="C49" s="11"/>
      <x:c r="D49" s="11"/>
      <x:c r="E49" s="11"/>
      <x:c r="F49" s="11"/>
      <x:c r="G49" s="11"/>
      <x:c r="H49" s="11"/>
      <x:c r="I49" s="11"/>
      <x:c r="J49" s="11"/>
      <x:c r="K49" s="11"/>
      <x:c r="L49" s="11"/>
      <x:c r="M49" s="11"/>
      <x:c r="N49" s="26" t="str">
        <x:f>IF(COUNTA(A49:M49)=0,"",IFERROR(IF(OR(ISERROR(A49),ISERROR(B49),ISERROR(C49),ISERROR(D49),ISERROR(E49),ISERROR(F49),ISERROR(G49),ISERROR(H49),ISERROR(I49),ISERROR(J49),ISERROR(K49),ISERROR(L49),ISERROR(M49)),"Check: input error",IF(OR(AND(LEN(A49&amp;"")&gt;0,NOT(ISTEXT(A49))),AND(LEN(B49&amp;"")&gt;0,NOT(ISTEXT(B49))),AND(LEN(D49&amp;"")&gt;0,NOT(ISTEXT(D49))),AND(LEN(E49&amp;"")&gt;0,NOT(ISTEXT(E49))),AND(LEN(F49&amp;"")&gt;0,NOT(ISTEXT(F49))),AND(LEN(G49&amp;"")&gt;0,NOT(ISTEXT(G49))),AND(LEN(H49&amp;"")&gt;0,NOT(ISTEXT(H49))),AND(LEN(J49&amp;"")&gt;0,NOT(ISTEXT(J49))),AND(LEN(K49&amp;"")&gt;0,NOT(ISTEXT(K49))),AND(LEN(L49&amp;"")&gt;0,NOT(ISTEXT(L49)))),"Check: text input required",IF($H$10&lt;&gt;"Recorded","Check: comparison setup",IF(OR(LEN(TRIM(A49&amp;""))=0),"Check: component ID missing",IF(NOT(EXACT(A49,TRIM(A49))),"Check: component ID untrimmed",IF(OR(ISNUMBER(FIND("*",A49)),ISNUMBER(FIND("?",A49)),ISNUMBER(FIND("~",A49))),"Check: component ID wildcard",IF(COUNTIFS($A$21:$A$60,A49)&gt;1,"Check: duplicate component ID",IF(NOT(OR(EXACT(B49,"Base revision"),EXACT(B49,"Activity"),EXACT(B49,"Factor"),EXACT(B49,"Boundary"))),"Check: movement bucket invalid",IF(NOT(IF(AND(ISNUMBER(C49),NOT(ISLOGICAL(C49))),AND(TRUE,SIGN(ABS(C49)-1E12)&lt;=0,OR(SIGN(C49)=0,SIGN(ABS(C49)-1E-300)&gt;=0)),FALSE)),"Check: signed amount invalid",IF(OR(LEN(TRIM(D49&amp;""))=0,LEN(TRIM(E49&amp;""))=0,LEN(TRIM(F49&amp;""))=0),"Check: explanation or evidence missing",IF(NOT(OR(EXACT(G49,"Not reviewed"),EXACT(G49,"Changes required"),EXACT(G49,"Reviewed"))),"Check: review state invalid",IF(OR(AND(LEN(I49&amp;"")&gt;0,NOT(IF(AND(ISNUMBER(I49),NOT(ISLOGICAL(I49))),AND(SIGN(I49-1)&gt;=0,SIGN(I49-2958465)&lt;=0,SIGN(MOD(I49,1))=0),FALSE))),AND(LEN(M49&amp;"")&gt;0,NOT(IF(AND(ISNUMBER(M49),NOT(ISLOGICAL(M49))),AND(SIGN(M49-1)&gt;=0,SIGN(M49-2958465)&lt;=0,SIGN(MOD(M49,1))=0),FALSE)))),"Check: entered date invalid",IF(AND(LEN(I49&amp;"")&gt;0,OR(I49&lt;$B$11,I49&gt;$B$12)),"Check: review chronology",IF(AND(NOT(EXACT(G49,"Not reviewed")),OR(LEN(TRIM(H49&amp;""))=0,LEN(TRIM(I49&amp;""))=0,LEN(TRIM(J49&amp;""))=0)),"Check: review record incomplete",IF(AND(EXACT(G49,"Not reviewed"),LEN(I49&amp;"")&gt;0),"Check: update review state",IF(AND(LEN(TRIM(K49&amp;""))=0,OR(LEN(L49&amp;"")&gt;0,LEN(M49&amp;"")&gt;0)),"Check: action fields have no action",IF(AND(OR(NOT(EXACT(G49,"Reviewed")),LEN(K49&amp;"")&gt;0),OR(LEN(TRIM(K49&amp;""))=0,LEN(TRIM(L49&amp;""))=0,LEN(TRIM(M49&amp;""))=0)),"Check: action incomplete","Recorded"))))))))))))))))),"Check: input error"))</x:f>
      </x:c>
      <x:c r="O49" s="26" t="str">
        <x:f>IF(LEN(N49)=0,"",IF(N49&lt;&gt;"Recorded","Check: resolve input issue",IF(NOT(EXACT(G49,"Reviewed")),"Review pending",IF(LEN(K49&amp;"")&gt;0,"Action open","Reviewed"))))</x:f>
      </x:c>
      <x:c r="P49" s="26" t="str">
        <x:f>IF(N49="Recorded",IF(LEN(K49&amp;"")&gt;0,$B$12-M49,""),"")</x:f>
      </x:c>
    </x:row>
    <x:row r="50" ht="92" customHeight="1">
      <x:c r="A50" s="11"/>
      <x:c r="B50" s="11"/>
      <x:c r="C50" s="11"/>
      <x:c r="D50" s="11"/>
      <x:c r="E50" s="11"/>
      <x:c r="F50" s="11"/>
      <x:c r="G50" s="11"/>
      <x:c r="H50" s="11"/>
      <x:c r="I50" s="11"/>
      <x:c r="J50" s="11"/>
      <x:c r="K50" s="11"/>
      <x:c r="L50" s="11"/>
      <x:c r="M50" s="11"/>
      <x:c r="N50" s="26" t="str">
        <x:f>IF(COUNTA(A50:M50)=0,"",IFERROR(IF(OR(ISERROR(A50),ISERROR(B50),ISERROR(C50),ISERROR(D50),ISERROR(E50),ISERROR(F50),ISERROR(G50),ISERROR(H50),ISERROR(I50),ISERROR(J50),ISERROR(K50),ISERROR(L50),ISERROR(M50)),"Check: input error",IF(OR(AND(LEN(A50&amp;"")&gt;0,NOT(ISTEXT(A50))),AND(LEN(B50&amp;"")&gt;0,NOT(ISTEXT(B50))),AND(LEN(D50&amp;"")&gt;0,NOT(ISTEXT(D50))),AND(LEN(E50&amp;"")&gt;0,NOT(ISTEXT(E50))),AND(LEN(F50&amp;"")&gt;0,NOT(ISTEXT(F50))),AND(LEN(G50&amp;"")&gt;0,NOT(ISTEXT(G50))),AND(LEN(H50&amp;"")&gt;0,NOT(ISTEXT(H50))),AND(LEN(J50&amp;"")&gt;0,NOT(ISTEXT(J50))),AND(LEN(K50&amp;"")&gt;0,NOT(ISTEXT(K50))),AND(LEN(L50&amp;"")&gt;0,NOT(ISTEXT(L50)))),"Check: text input required",IF($H$10&lt;&gt;"Recorded","Check: comparison setup",IF(OR(LEN(TRIM(A50&amp;""))=0),"Check: component ID missing",IF(NOT(EXACT(A50,TRIM(A50))),"Check: component ID untrimmed",IF(OR(ISNUMBER(FIND("*",A50)),ISNUMBER(FIND("?",A50)),ISNUMBER(FIND("~",A50))),"Check: component ID wildcard",IF(COUNTIFS($A$21:$A$60,A50)&gt;1,"Check: duplicate component ID",IF(NOT(OR(EXACT(B50,"Base revision"),EXACT(B50,"Activity"),EXACT(B50,"Factor"),EXACT(B50,"Boundary"))),"Check: movement bucket invalid",IF(NOT(IF(AND(ISNUMBER(C50),NOT(ISLOGICAL(C50))),AND(TRUE,SIGN(ABS(C50)-1E12)&lt;=0,OR(SIGN(C50)=0,SIGN(ABS(C50)-1E-300)&gt;=0)),FALSE)),"Check: signed amount invalid",IF(OR(LEN(TRIM(D50&amp;""))=0,LEN(TRIM(E50&amp;""))=0,LEN(TRIM(F50&amp;""))=0),"Check: explanation or evidence missing",IF(NOT(OR(EXACT(G50,"Not reviewed"),EXACT(G50,"Changes required"),EXACT(G50,"Reviewed"))),"Check: review state invalid",IF(OR(AND(LEN(I50&amp;"")&gt;0,NOT(IF(AND(ISNUMBER(I50),NOT(ISLOGICAL(I50))),AND(SIGN(I50-1)&gt;=0,SIGN(I50-2958465)&lt;=0,SIGN(MOD(I50,1))=0),FALSE))),AND(LEN(M50&amp;"")&gt;0,NOT(IF(AND(ISNUMBER(M50),NOT(ISLOGICAL(M50))),AND(SIGN(M50-1)&gt;=0,SIGN(M50-2958465)&lt;=0,SIGN(MOD(M50,1))=0),FALSE)))),"Check: entered date invalid",IF(AND(LEN(I50&amp;"")&gt;0,OR(I50&lt;$B$11,I50&gt;$B$12)),"Check: review chronology",IF(AND(NOT(EXACT(G50,"Not reviewed")),OR(LEN(TRIM(H50&amp;""))=0,LEN(TRIM(I50&amp;""))=0,LEN(TRIM(J50&amp;""))=0)),"Check: review record incomplete",IF(AND(EXACT(G50,"Not reviewed"),LEN(I50&amp;"")&gt;0),"Check: update review state",IF(AND(LEN(TRIM(K50&amp;""))=0,OR(LEN(L50&amp;"")&gt;0,LEN(M50&amp;"")&gt;0)),"Check: action fields have no action",IF(AND(OR(NOT(EXACT(G50,"Reviewed")),LEN(K50&amp;"")&gt;0),OR(LEN(TRIM(K50&amp;""))=0,LEN(TRIM(L50&amp;""))=0,LEN(TRIM(M50&amp;""))=0)),"Check: action incomplete","Recorded"))))))))))))))))),"Check: input error"))</x:f>
      </x:c>
      <x:c r="O50" s="26" t="str">
        <x:f>IF(LEN(N50)=0,"",IF(N50&lt;&gt;"Recorded","Check: resolve input issue",IF(NOT(EXACT(G50,"Reviewed")),"Review pending",IF(LEN(K50&amp;"")&gt;0,"Action open","Reviewed"))))</x:f>
      </x:c>
      <x:c r="P50" s="26" t="str">
        <x:f>IF(N50="Recorded",IF(LEN(K50&amp;"")&gt;0,$B$12-M50,""),"")</x:f>
      </x:c>
    </x:row>
    <x:row r="51" ht="92" customHeight="1">
      <x:c r="A51" s="11"/>
      <x:c r="B51" s="11"/>
      <x:c r="C51" s="11"/>
      <x:c r="D51" s="11"/>
      <x:c r="E51" s="11"/>
      <x:c r="F51" s="11"/>
      <x:c r="G51" s="11"/>
      <x:c r="H51" s="11"/>
      <x:c r="I51" s="11"/>
      <x:c r="J51" s="11"/>
      <x:c r="K51" s="11"/>
      <x:c r="L51" s="11"/>
      <x:c r="M51" s="11"/>
      <x:c r="N51" s="26" t="str">
        <x:f>IF(COUNTA(A51:M51)=0,"",IFERROR(IF(OR(ISERROR(A51),ISERROR(B51),ISERROR(C51),ISERROR(D51),ISERROR(E51),ISERROR(F51),ISERROR(G51),ISERROR(H51),ISERROR(I51),ISERROR(J51),ISERROR(K51),ISERROR(L51),ISERROR(M51)),"Check: input error",IF(OR(AND(LEN(A51&amp;"")&gt;0,NOT(ISTEXT(A51))),AND(LEN(B51&amp;"")&gt;0,NOT(ISTEXT(B51))),AND(LEN(D51&amp;"")&gt;0,NOT(ISTEXT(D51))),AND(LEN(E51&amp;"")&gt;0,NOT(ISTEXT(E51))),AND(LEN(F51&amp;"")&gt;0,NOT(ISTEXT(F51))),AND(LEN(G51&amp;"")&gt;0,NOT(ISTEXT(G51))),AND(LEN(H51&amp;"")&gt;0,NOT(ISTEXT(H51))),AND(LEN(J51&amp;"")&gt;0,NOT(ISTEXT(J51))),AND(LEN(K51&amp;"")&gt;0,NOT(ISTEXT(K51))),AND(LEN(L51&amp;"")&gt;0,NOT(ISTEXT(L51)))),"Check: text input required",IF($H$10&lt;&gt;"Recorded","Check: comparison setup",IF(OR(LEN(TRIM(A51&amp;""))=0),"Check: component ID missing",IF(NOT(EXACT(A51,TRIM(A51))),"Check: component ID untrimmed",IF(OR(ISNUMBER(FIND("*",A51)),ISNUMBER(FIND("?",A51)),ISNUMBER(FIND("~",A51))),"Check: component ID wildcard",IF(COUNTIFS($A$21:$A$60,A51)&gt;1,"Check: duplicate component ID",IF(NOT(OR(EXACT(B51,"Base revision"),EXACT(B51,"Activity"),EXACT(B51,"Factor"),EXACT(B51,"Boundary"))),"Check: movement bucket invalid",IF(NOT(IF(AND(ISNUMBER(C51),NOT(ISLOGICAL(C51))),AND(TRUE,SIGN(ABS(C51)-1E12)&lt;=0,OR(SIGN(C51)=0,SIGN(ABS(C51)-1E-300)&gt;=0)),FALSE)),"Check: signed amount invalid",IF(OR(LEN(TRIM(D51&amp;""))=0,LEN(TRIM(E51&amp;""))=0,LEN(TRIM(F51&amp;""))=0),"Check: explanation or evidence missing",IF(NOT(OR(EXACT(G51,"Not reviewed"),EXACT(G51,"Changes required"),EXACT(G51,"Reviewed"))),"Check: review state invalid",IF(OR(AND(LEN(I51&amp;"")&gt;0,NOT(IF(AND(ISNUMBER(I51),NOT(ISLOGICAL(I51))),AND(SIGN(I51-1)&gt;=0,SIGN(I51-2958465)&lt;=0,SIGN(MOD(I51,1))=0),FALSE))),AND(LEN(M51&amp;"")&gt;0,NOT(IF(AND(ISNUMBER(M51),NOT(ISLOGICAL(M51))),AND(SIGN(M51-1)&gt;=0,SIGN(M51-2958465)&lt;=0,SIGN(MOD(M51,1))=0),FALSE)))),"Check: entered date invalid",IF(AND(LEN(I51&amp;"")&gt;0,OR(I51&lt;$B$11,I51&gt;$B$12)),"Check: review chronology",IF(AND(NOT(EXACT(G51,"Not reviewed")),OR(LEN(TRIM(H51&amp;""))=0,LEN(TRIM(I51&amp;""))=0,LEN(TRIM(J51&amp;""))=0)),"Check: review record incomplete",IF(AND(EXACT(G51,"Not reviewed"),LEN(I51&amp;"")&gt;0),"Check: update review state",IF(AND(LEN(TRIM(K51&amp;""))=0,OR(LEN(L51&amp;"")&gt;0,LEN(M51&amp;"")&gt;0)),"Check: action fields have no action",IF(AND(OR(NOT(EXACT(G51,"Reviewed")),LEN(K51&amp;"")&gt;0),OR(LEN(TRIM(K51&amp;""))=0,LEN(TRIM(L51&amp;""))=0,LEN(TRIM(M51&amp;""))=0)),"Check: action incomplete","Recorded"))))))))))))))))),"Check: input error"))</x:f>
      </x:c>
      <x:c r="O51" s="26" t="str">
        <x:f>IF(LEN(N51)=0,"",IF(N51&lt;&gt;"Recorded","Check: resolve input issue",IF(NOT(EXACT(G51,"Reviewed")),"Review pending",IF(LEN(K51&amp;"")&gt;0,"Action open","Reviewed"))))</x:f>
      </x:c>
      <x:c r="P51" s="26" t="str">
        <x:f>IF(N51="Recorded",IF(LEN(K51&amp;"")&gt;0,$B$12-M51,""),"")</x:f>
      </x:c>
    </x:row>
    <x:row r="52" ht="92" customHeight="1">
      <x:c r="A52" s="11"/>
      <x:c r="B52" s="11"/>
      <x:c r="C52" s="11"/>
      <x:c r="D52" s="11"/>
      <x:c r="E52" s="11"/>
      <x:c r="F52" s="11"/>
      <x:c r="G52" s="11"/>
      <x:c r="H52" s="11"/>
      <x:c r="I52" s="11"/>
      <x:c r="J52" s="11"/>
      <x:c r="K52" s="11"/>
      <x:c r="L52" s="11"/>
      <x:c r="M52" s="11"/>
      <x:c r="N52" s="26" t="str">
        <x:f>IF(COUNTA(A52:M52)=0,"",IFERROR(IF(OR(ISERROR(A52),ISERROR(B52),ISERROR(C52),ISERROR(D52),ISERROR(E52),ISERROR(F52),ISERROR(G52),ISERROR(H52),ISERROR(I52),ISERROR(J52),ISERROR(K52),ISERROR(L52),ISERROR(M52)),"Check: input error",IF(OR(AND(LEN(A52&amp;"")&gt;0,NOT(ISTEXT(A52))),AND(LEN(B52&amp;"")&gt;0,NOT(ISTEXT(B52))),AND(LEN(D52&amp;"")&gt;0,NOT(ISTEXT(D52))),AND(LEN(E52&amp;"")&gt;0,NOT(ISTEXT(E52))),AND(LEN(F52&amp;"")&gt;0,NOT(ISTEXT(F52))),AND(LEN(G52&amp;"")&gt;0,NOT(ISTEXT(G52))),AND(LEN(H52&amp;"")&gt;0,NOT(ISTEXT(H52))),AND(LEN(J52&amp;"")&gt;0,NOT(ISTEXT(J52))),AND(LEN(K52&amp;"")&gt;0,NOT(ISTEXT(K52))),AND(LEN(L52&amp;"")&gt;0,NOT(ISTEXT(L52)))),"Check: text input required",IF($H$10&lt;&gt;"Recorded","Check: comparison setup",IF(OR(LEN(TRIM(A52&amp;""))=0),"Check: component ID missing",IF(NOT(EXACT(A52,TRIM(A52))),"Check: component ID untrimmed",IF(OR(ISNUMBER(FIND("*",A52)),ISNUMBER(FIND("?",A52)),ISNUMBER(FIND("~",A52))),"Check: component ID wildcard",IF(COUNTIFS($A$21:$A$60,A52)&gt;1,"Check: duplicate component ID",IF(NOT(OR(EXACT(B52,"Base revision"),EXACT(B52,"Activity"),EXACT(B52,"Factor"),EXACT(B52,"Boundary"))),"Check: movement bucket invalid",IF(NOT(IF(AND(ISNUMBER(C52),NOT(ISLOGICAL(C52))),AND(TRUE,SIGN(ABS(C52)-1E12)&lt;=0,OR(SIGN(C52)=0,SIGN(ABS(C52)-1E-300)&gt;=0)),FALSE)),"Check: signed amount invalid",IF(OR(LEN(TRIM(D52&amp;""))=0,LEN(TRIM(E52&amp;""))=0,LEN(TRIM(F52&amp;""))=0),"Check: explanation or evidence missing",IF(NOT(OR(EXACT(G52,"Not reviewed"),EXACT(G52,"Changes required"),EXACT(G52,"Reviewed"))),"Check: review state invalid",IF(OR(AND(LEN(I52&amp;"")&gt;0,NOT(IF(AND(ISNUMBER(I52),NOT(ISLOGICAL(I52))),AND(SIGN(I52-1)&gt;=0,SIGN(I52-2958465)&lt;=0,SIGN(MOD(I52,1))=0),FALSE))),AND(LEN(M52&amp;"")&gt;0,NOT(IF(AND(ISNUMBER(M52),NOT(ISLOGICAL(M52))),AND(SIGN(M52-1)&gt;=0,SIGN(M52-2958465)&lt;=0,SIGN(MOD(M52,1))=0),FALSE)))),"Check: entered date invalid",IF(AND(LEN(I52&amp;"")&gt;0,OR(I52&lt;$B$11,I52&gt;$B$12)),"Check: review chronology",IF(AND(NOT(EXACT(G52,"Not reviewed")),OR(LEN(TRIM(H52&amp;""))=0,LEN(TRIM(I52&amp;""))=0,LEN(TRIM(J52&amp;""))=0)),"Check: review record incomplete",IF(AND(EXACT(G52,"Not reviewed"),LEN(I52&amp;"")&gt;0),"Check: update review state",IF(AND(LEN(TRIM(K52&amp;""))=0,OR(LEN(L52&amp;"")&gt;0,LEN(M52&amp;"")&gt;0)),"Check: action fields have no action",IF(AND(OR(NOT(EXACT(G52,"Reviewed")),LEN(K52&amp;"")&gt;0),OR(LEN(TRIM(K52&amp;""))=0,LEN(TRIM(L52&amp;""))=0,LEN(TRIM(M52&amp;""))=0)),"Check: action incomplete","Recorded"))))))))))))))))),"Check: input error"))</x:f>
      </x:c>
      <x:c r="O52" s="26" t="str">
        <x:f>IF(LEN(N52)=0,"",IF(N52&lt;&gt;"Recorded","Check: resolve input issue",IF(NOT(EXACT(G52,"Reviewed")),"Review pending",IF(LEN(K52&amp;"")&gt;0,"Action open","Reviewed"))))</x:f>
      </x:c>
      <x:c r="P52" s="26" t="str">
        <x:f>IF(N52="Recorded",IF(LEN(K52&amp;"")&gt;0,$B$12-M52,""),"")</x:f>
      </x:c>
    </x:row>
    <x:row r="53" ht="92" customHeight="1">
      <x:c r="A53" s="11"/>
      <x:c r="B53" s="11"/>
      <x:c r="C53" s="11"/>
      <x:c r="D53" s="11"/>
      <x:c r="E53" s="11"/>
      <x:c r="F53" s="11"/>
      <x:c r="G53" s="11"/>
      <x:c r="H53" s="11"/>
      <x:c r="I53" s="11"/>
      <x:c r="J53" s="11"/>
      <x:c r="K53" s="11"/>
      <x:c r="L53" s="11"/>
      <x:c r="M53" s="11"/>
      <x:c r="N53" s="26" t="str">
        <x:f>IF(COUNTA(A53:M53)=0,"",IFERROR(IF(OR(ISERROR(A53),ISERROR(B53),ISERROR(C53),ISERROR(D53),ISERROR(E53),ISERROR(F53),ISERROR(G53),ISERROR(H53),ISERROR(I53),ISERROR(J53),ISERROR(K53),ISERROR(L53),ISERROR(M53)),"Check: input error",IF(OR(AND(LEN(A53&amp;"")&gt;0,NOT(ISTEXT(A53))),AND(LEN(B53&amp;"")&gt;0,NOT(ISTEXT(B53))),AND(LEN(D53&amp;"")&gt;0,NOT(ISTEXT(D53))),AND(LEN(E53&amp;"")&gt;0,NOT(ISTEXT(E53))),AND(LEN(F53&amp;"")&gt;0,NOT(ISTEXT(F53))),AND(LEN(G53&amp;"")&gt;0,NOT(ISTEXT(G53))),AND(LEN(H53&amp;"")&gt;0,NOT(ISTEXT(H53))),AND(LEN(J53&amp;"")&gt;0,NOT(ISTEXT(J53))),AND(LEN(K53&amp;"")&gt;0,NOT(ISTEXT(K53))),AND(LEN(L53&amp;"")&gt;0,NOT(ISTEXT(L53)))),"Check: text input required",IF($H$10&lt;&gt;"Recorded","Check: comparison setup",IF(OR(LEN(TRIM(A53&amp;""))=0),"Check: component ID missing",IF(NOT(EXACT(A53,TRIM(A53))),"Check: component ID untrimmed",IF(OR(ISNUMBER(FIND("*",A53)),ISNUMBER(FIND("?",A53)),ISNUMBER(FIND("~",A53))),"Check: component ID wildcard",IF(COUNTIFS($A$21:$A$60,A53)&gt;1,"Check: duplicate component ID",IF(NOT(OR(EXACT(B53,"Base revision"),EXACT(B53,"Activity"),EXACT(B53,"Factor"),EXACT(B53,"Boundary"))),"Check: movement bucket invalid",IF(NOT(IF(AND(ISNUMBER(C53),NOT(ISLOGICAL(C53))),AND(TRUE,SIGN(ABS(C53)-1E12)&lt;=0,OR(SIGN(C53)=0,SIGN(ABS(C53)-1E-300)&gt;=0)),FALSE)),"Check: signed amount invalid",IF(OR(LEN(TRIM(D53&amp;""))=0,LEN(TRIM(E53&amp;""))=0,LEN(TRIM(F53&amp;""))=0),"Check: explanation or evidence missing",IF(NOT(OR(EXACT(G53,"Not reviewed"),EXACT(G53,"Changes required"),EXACT(G53,"Reviewed"))),"Check: review state invalid",IF(OR(AND(LEN(I53&amp;"")&gt;0,NOT(IF(AND(ISNUMBER(I53),NOT(ISLOGICAL(I53))),AND(SIGN(I53-1)&gt;=0,SIGN(I53-2958465)&lt;=0,SIGN(MOD(I53,1))=0),FALSE))),AND(LEN(M53&amp;"")&gt;0,NOT(IF(AND(ISNUMBER(M53),NOT(ISLOGICAL(M53))),AND(SIGN(M53-1)&gt;=0,SIGN(M53-2958465)&lt;=0,SIGN(MOD(M53,1))=0),FALSE)))),"Check: entered date invalid",IF(AND(LEN(I53&amp;"")&gt;0,OR(I53&lt;$B$11,I53&gt;$B$12)),"Check: review chronology",IF(AND(NOT(EXACT(G53,"Not reviewed")),OR(LEN(TRIM(H53&amp;""))=0,LEN(TRIM(I53&amp;""))=0,LEN(TRIM(J53&amp;""))=0)),"Check: review record incomplete",IF(AND(EXACT(G53,"Not reviewed"),LEN(I53&amp;"")&gt;0),"Check: update review state",IF(AND(LEN(TRIM(K53&amp;""))=0,OR(LEN(L53&amp;"")&gt;0,LEN(M53&amp;"")&gt;0)),"Check: action fields have no action",IF(AND(OR(NOT(EXACT(G53,"Reviewed")),LEN(K53&amp;"")&gt;0),OR(LEN(TRIM(K53&amp;""))=0,LEN(TRIM(L53&amp;""))=0,LEN(TRIM(M53&amp;""))=0)),"Check: action incomplete","Recorded"))))))))))))))))),"Check: input error"))</x:f>
      </x:c>
      <x:c r="O53" s="26" t="str">
        <x:f>IF(LEN(N53)=0,"",IF(N53&lt;&gt;"Recorded","Check: resolve input issue",IF(NOT(EXACT(G53,"Reviewed")),"Review pending",IF(LEN(K53&amp;"")&gt;0,"Action open","Reviewed"))))</x:f>
      </x:c>
      <x:c r="P53" s="26" t="str">
        <x:f>IF(N53="Recorded",IF(LEN(K53&amp;"")&gt;0,$B$12-M53,""),"")</x:f>
      </x:c>
    </x:row>
    <x:row r="54" ht="92" customHeight="1">
      <x:c r="A54" s="11"/>
      <x:c r="B54" s="11"/>
      <x:c r="C54" s="11"/>
      <x:c r="D54" s="11"/>
      <x:c r="E54" s="11"/>
      <x:c r="F54" s="11"/>
      <x:c r="G54" s="11"/>
      <x:c r="H54" s="11"/>
      <x:c r="I54" s="11"/>
      <x:c r="J54" s="11"/>
      <x:c r="K54" s="11"/>
      <x:c r="L54" s="11"/>
      <x:c r="M54" s="11"/>
      <x:c r="N54" s="26" t="str">
        <x:f>IF(COUNTA(A54:M54)=0,"",IFERROR(IF(OR(ISERROR(A54),ISERROR(B54),ISERROR(C54),ISERROR(D54),ISERROR(E54),ISERROR(F54),ISERROR(G54),ISERROR(H54),ISERROR(I54),ISERROR(J54),ISERROR(K54),ISERROR(L54),ISERROR(M54)),"Check: input error",IF(OR(AND(LEN(A54&amp;"")&gt;0,NOT(ISTEXT(A54))),AND(LEN(B54&amp;"")&gt;0,NOT(ISTEXT(B54))),AND(LEN(D54&amp;"")&gt;0,NOT(ISTEXT(D54))),AND(LEN(E54&amp;"")&gt;0,NOT(ISTEXT(E54))),AND(LEN(F54&amp;"")&gt;0,NOT(ISTEXT(F54))),AND(LEN(G54&amp;"")&gt;0,NOT(ISTEXT(G54))),AND(LEN(H54&amp;"")&gt;0,NOT(ISTEXT(H54))),AND(LEN(J54&amp;"")&gt;0,NOT(ISTEXT(J54))),AND(LEN(K54&amp;"")&gt;0,NOT(ISTEXT(K54))),AND(LEN(L54&amp;"")&gt;0,NOT(ISTEXT(L54)))),"Check: text input required",IF($H$10&lt;&gt;"Recorded","Check: comparison setup",IF(OR(LEN(TRIM(A54&amp;""))=0),"Check: component ID missing",IF(NOT(EXACT(A54,TRIM(A54))),"Check: component ID untrimmed",IF(OR(ISNUMBER(FIND("*",A54)),ISNUMBER(FIND("?",A54)),ISNUMBER(FIND("~",A54))),"Check: component ID wildcard",IF(COUNTIFS($A$21:$A$60,A54)&gt;1,"Check: duplicate component ID",IF(NOT(OR(EXACT(B54,"Base revision"),EXACT(B54,"Activity"),EXACT(B54,"Factor"),EXACT(B54,"Boundary"))),"Check: movement bucket invalid",IF(NOT(IF(AND(ISNUMBER(C54),NOT(ISLOGICAL(C54))),AND(TRUE,SIGN(ABS(C54)-1E12)&lt;=0,OR(SIGN(C54)=0,SIGN(ABS(C54)-1E-300)&gt;=0)),FALSE)),"Check: signed amount invalid",IF(OR(LEN(TRIM(D54&amp;""))=0,LEN(TRIM(E54&amp;""))=0,LEN(TRIM(F54&amp;""))=0),"Check: explanation or evidence missing",IF(NOT(OR(EXACT(G54,"Not reviewed"),EXACT(G54,"Changes required"),EXACT(G54,"Reviewed"))),"Check: review state invalid",IF(OR(AND(LEN(I54&amp;"")&gt;0,NOT(IF(AND(ISNUMBER(I54),NOT(ISLOGICAL(I54))),AND(SIGN(I54-1)&gt;=0,SIGN(I54-2958465)&lt;=0,SIGN(MOD(I54,1))=0),FALSE))),AND(LEN(M54&amp;"")&gt;0,NOT(IF(AND(ISNUMBER(M54),NOT(ISLOGICAL(M54))),AND(SIGN(M54-1)&gt;=0,SIGN(M54-2958465)&lt;=0,SIGN(MOD(M54,1))=0),FALSE)))),"Check: entered date invalid",IF(AND(LEN(I54&amp;"")&gt;0,OR(I54&lt;$B$11,I54&gt;$B$12)),"Check: review chronology",IF(AND(NOT(EXACT(G54,"Not reviewed")),OR(LEN(TRIM(H54&amp;""))=0,LEN(TRIM(I54&amp;""))=0,LEN(TRIM(J54&amp;""))=0)),"Check: review record incomplete",IF(AND(EXACT(G54,"Not reviewed"),LEN(I54&amp;"")&gt;0),"Check: update review state",IF(AND(LEN(TRIM(K54&amp;""))=0,OR(LEN(L54&amp;"")&gt;0,LEN(M54&amp;"")&gt;0)),"Check: action fields have no action",IF(AND(OR(NOT(EXACT(G54,"Reviewed")),LEN(K54&amp;"")&gt;0),OR(LEN(TRIM(K54&amp;""))=0,LEN(TRIM(L54&amp;""))=0,LEN(TRIM(M54&amp;""))=0)),"Check: action incomplete","Recorded"))))))))))))))))),"Check: input error"))</x:f>
      </x:c>
      <x:c r="O54" s="26" t="str">
        <x:f>IF(LEN(N54)=0,"",IF(N54&lt;&gt;"Recorded","Check: resolve input issue",IF(NOT(EXACT(G54,"Reviewed")),"Review pending",IF(LEN(K54&amp;"")&gt;0,"Action open","Reviewed"))))</x:f>
      </x:c>
      <x:c r="P54" s="26" t="str">
        <x:f>IF(N54="Recorded",IF(LEN(K54&amp;"")&gt;0,$B$12-M54,""),"")</x:f>
      </x:c>
    </x:row>
    <x:row r="55" ht="92" customHeight="1">
      <x:c r="A55" s="11"/>
      <x:c r="B55" s="11"/>
      <x:c r="C55" s="11"/>
      <x:c r="D55" s="11"/>
      <x:c r="E55" s="11"/>
      <x:c r="F55" s="11"/>
      <x:c r="G55" s="11"/>
      <x:c r="H55" s="11"/>
      <x:c r="I55" s="11"/>
      <x:c r="J55" s="11"/>
      <x:c r="K55" s="11"/>
      <x:c r="L55" s="11"/>
      <x:c r="M55" s="11"/>
      <x:c r="N55" s="26" t="str">
        <x:f>IF(COUNTA(A55:M55)=0,"",IFERROR(IF(OR(ISERROR(A55),ISERROR(B55),ISERROR(C55),ISERROR(D55),ISERROR(E55),ISERROR(F55),ISERROR(G55),ISERROR(H55),ISERROR(I55),ISERROR(J55),ISERROR(K55),ISERROR(L55),ISERROR(M55)),"Check: input error",IF(OR(AND(LEN(A55&amp;"")&gt;0,NOT(ISTEXT(A55))),AND(LEN(B55&amp;"")&gt;0,NOT(ISTEXT(B55))),AND(LEN(D55&amp;"")&gt;0,NOT(ISTEXT(D55))),AND(LEN(E55&amp;"")&gt;0,NOT(ISTEXT(E55))),AND(LEN(F55&amp;"")&gt;0,NOT(ISTEXT(F55))),AND(LEN(G55&amp;"")&gt;0,NOT(ISTEXT(G55))),AND(LEN(H55&amp;"")&gt;0,NOT(ISTEXT(H55))),AND(LEN(J55&amp;"")&gt;0,NOT(ISTEXT(J55))),AND(LEN(K55&amp;"")&gt;0,NOT(ISTEXT(K55))),AND(LEN(L55&amp;"")&gt;0,NOT(ISTEXT(L55)))),"Check: text input required",IF($H$10&lt;&gt;"Recorded","Check: comparison setup",IF(OR(LEN(TRIM(A55&amp;""))=0),"Check: component ID missing",IF(NOT(EXACT(A55,TRIM(A55))),"Check: component ID untrimmed",IF(OR(ISNUMBER(FIND("*",A55)),ISNUMBER(FIND("?",A55)),ISNUMBER(FIND("~",A55))),"Check: component ID wildcard",IF(COUNTIFS($A$21:$A$60,A55)&gt;1,"Check: duplicate component ID",IF(NOT(OR(EXACT(B55,"Base revision"),EXACT(B55,"Activity"),EXACT(B55,"Factor"),EXACT(B55,"Boundary"))),"Check: movement bucket invalid",IF(NOT(IF(AND(ISNUMBER(C55),NOT(ISLOGICAL(C55))),AND(TRUE,SIGN(ABS(C55)-1E12)&lt;=0,OR(SIGN(C55)=0,SIGN(ABS(C55)-1E-300)&gt;=0)),FALSE)),"Check: signed amount invalid",IF(OR(LEN(TRIM(D55&amp;""))=0,LEN(TRIM(E55&amp;""))=0,LEN(TRIM(F55&amp;""))=0),"Check: explanation or evidence missing",IF(NOT(OR(EXACT(G55,"Not reviewed"),EXACT(G55,"Changes required"),EXACT(G55,"Reviewed"))),"Check: review state invalid",IF(OR(AND(LEN(I55&amp;"")&gt;0,NOT(IF(AND(ISNUMBER(I55),NOT(ISLOGICAL(I55))),AND(SIGN(I55-1)&gt;=0,SIGN(I55-2958465)&lt;=0,SIGN(MOD(I55,1))=0),FALSE))),AND(LEN(M55&amp;"")&gt;0,NOT(IF(AND(ISNUMBER(M55),NOT(ISLOGICAL(M55))),AND(SIGN(M55-1)&gt;=0,SIGN(M55-2958465)&lt;=0,SIGN(MOD(M55,1))=0),FALSE)))),"Check: entered date invalid",IF(AND(LEN(I55&amp;"")&gt;0,OR(I55&lt;$B$11,I55&gt;$B$12)),"Check: review chronology",IF(AND(NOT(EXACT(G55,"Not reviewed")),OR(LEN(TRIM(H55&amp;""))=0,LEN(TRIM(I55&amp;""))=0,LEN(TRIM(J55&amp;""))=0)),"Check: review record incomplete",IF(AND(EXACT(G55,"Not reviewed"),LEN(I55&amp;"")&gt;0),"Check: update review state",IF(AND(LEN(TRIM(K55&amp;""))=0,OR(LEN(L55&amp;"")&gt;0,LEN(M55&amp;"")&gt;0)),"Check: action fields have no action",IF(AND(OR(NOT(EXACT(G55,"Reviewed")),LEN(K55&amp;"")&gt;0),OR(LEN(TRIM(K55&amp;""))=0,LEN(TRIM(L55&amp;""))=0,LEN(TRIM(M55&amp;""))=0)),"Check: action incomplete","Recorded"))))))))))))))))),"Check: input error"))</x:f>
      </x:c>
      <x:c r="O55" s="26" t="str">
        <x:f>IF(LEN(N55)=0,"",IF(N55&lt;&gt;"Recorded","Check: resolve input issue",IF(NOT(EXACT(G55,"Reviewed")),"Review pending",IF(LEN(K55&amp;"")&gt;0,"Action open","Reviewed"))))</x:f>
      </x:c>
      <x:c r="P55" s="26" t="str">
        <x:f>IF(N55="Recorded",IF(LEN(K55&amp;"")&gt;0,$B$12-M55,""),"")</x:f>
      </x:c>
    </x:row>
    <x:row r="56" ht="92" customHeight="1">
      <x:c r="A56" s="11"/>
      <x:c r="B56" s="11"/>
      <x:c r="C56" s="11"/>
      <x:c r="D56" s="11"/>
      <x:c r="E56" s="11"/>
      <x:c r="F56" s="11"/>
      <x:c r="G56" s="11"/>
      <x:c r="H56" s="11"/>
      <x:c r="I56" s="11"/>
      <x:c r="J56" s="11"/>
      <x:c r="K56" s="11"/>
      <x:c r="L56" s="11"/>
      <x:c r="M56" s="11"/>
      <x:c r="N56" s="26" t="str">
        <x:f>IF(COUNTA(A56:M56)=0,"",IFERROR(IF(OR(ISERROR(A56),ISERROR(B56),ISERROR(C56),ISERROR(D56),ISERROR(E56),ISERROR(F56),ISERROR(G56),ISERROR(H56),ISERROR(I56),ISERROR(J56),ISERROR(K56),ISERROR(L56),ISERROR(M56)),"Check: input error",IF(OR(AND(LEN(A56&amp;"")&gt;0,NOT(ISTEXT(A56))),AND(LEN(B56&amp;"")&gt;0,NOT(ISTEXT(B56))),AND(LEN(D56&amp;"")&gt;0,NOT(ISTEXT(D56))),AND(LEN(E56&amp;"")&gt;0,NOT(ISTEXT(E56))),AND(LEN(F56&amp;"")&gt;0,NOT(ISTEXT(F56))),AND(LEN(G56&amp;"")&gt;0,NOT(ISTEXT(G56))),AND(LEN(H56&amp;"")&gt;0,NOT(ISTEXT(H56))),AND(LEN(J56&amp;"")&gt;0,NOT(ISTEXT(J56))),AND(LEN(K56&amp;"")&gt;0,NOT(ISTEXT(K56))),AND(LEN(L56&amp;"")&gt;0,NOT(ISTEXT(L56)))),"Check: text input required",IF($H$10&lt;&gt;"Recorded","Check: comparison setup",IF(OR(LEN(TRIM(A56&amp;""))=0),"Check: component ID missing",IF(NOT(EXACT(A56,TRIM(A56))),"Check: component ID untrimmed",IF(OR(ISNUMBER(FIND("*",A56)),ISNUMBER(FIND("?",A56)),ISNUMBER(FIND("~",A56))),"Check: component ID wildcard",IF(COUNTIFS($A$21:$A$60,A56)&gt;1,"Check: duplicate component ID",IF(NOT(OR(EXACT(B56,"Base revision"),EXACT(B56,"Activity"),EXACT(B56,"Factor"),EXACT(B56,"Boundary"))),"Check: movement bucket invalid",IF(NOT(IF(AND(ISNUMBER(C56),NOT(ISLOGICAL(C56))),AND(TRUE,SIGN(ABS(C56)-1E12)&lt;=0,OR(SIGN(C56)=0,SIGN(ABS(C56)-1E-300)&gt;=0)),FALSE)),"Check: signed amount invalid",IF(OR(LEN(TRIM(D56&amp;""))=0,LEN(TRIM(E56&amp;""))=0,LEN(TRIM(F56&amp;""))=0),"Check: explanation or evidence missing",IF(NOT(OR(EXACT(G56,"Not reviewed"),EXACT(G56,"Changes required"),EXACT(G56,"Reviewed"))),"Check: review state invalid",IF(OR(AND(LEN(I56&amp;"")&gt;0,NOT(IF(AND(ISNUMBER(I56),NOT(ISLOGICAL(I56))),AND(SIGN(I56-1)&gt;=0,SIGN(I56-2958465)&lt;=0,SIGN(MOD(I56,1))=0),FALSE))),AND(LEN(M56&amp;"")&gt;0,NOT(IF(AND(ISNUMBER(M56),NOT(ISLOGICAL(M56))),AND(SIGN(M56-1)&gt;=0,SIGN(M56-2958465)&lt;=0,SIGN(MOD(M56,1))=0),FALSE)))),"Check: entered date invalid",IF(AND(LEN(I56&amp;"")&gt;0,OR(I56&lt;$B$11,I56&gt;$B$12)),"Check: review chronology",IF(AND(NOT(EXACT(G56,"Not reviewed")),OR(LEN(TRIM(H56&amp;""))=0,LEN(TRIM(I56&amp;""))=0,LEN(TRIM(J56&amp;""))=0)),"Check: review record incomplete",IF(AND(EXACT(G56,"Not reviewed"),LEN(I56&amp;"")&gt;0),"Check: update review state",IF(AND(LEN(TRIM(K56&amp;""))=0,OR(LEN(L56&amp;"")&gt;0,LEN(M56&amp;"")&gt;0)),"Check: action fields have no action",IF(AND(OR(NOT(EXACT(G56,"Reviewed")),LEN(K56&amp;"")&gt;0),OR(LEN(TRIM(K56&amp;""))=0,LEN(TRIM(L56&amp;""))=0,LEN(TRIM(M56&amp;""))=0)),"Check: action incomplete","Recorded"))))))))))))))))),"Check: input error"))</x:f>
      </x:c>
      <x:c r="O56" s="26" t="str">
        <x:f>IF(LEN(N56)=0,"",IF(N56&lt;&gt;"Recorded","Check: resolve input issue",IF(NOT(EXACT(G56,"Reviewed")),"Review pending",IF(LEN(K56&amp;"")&gt;0,"Action open","Reviewed"))))</x:f>
      </x:c>
      <x:c r="P56" s="26" t="str">
        <x:f>IF(N56="Recorded",IF(LEN(K56&amp;"")&gt;0,$B$12-M56,""),"")</x:f>
      </x:c>
    </x:row>
    <x:row r="57" ht="92" customHeight="1">
      <x:c r="A57" s="11"/>
      <x:c r="B57" s="11"/>
      <x:c r="C57" s="11"/>
      <x:c r="D57" s="11"/>
      <x:c r="E57" s="11"/>
      <x:c r="F57" s="11"/>
      <x:c r="G57" s="11"/>
      <x:c r="H57" s="11"/>
      <x:c r="I57" s="11"/>
      <x:c r="J57" s="11"/>
      <x:c r="K57" s="11"/>
      <x:c r="L57" s="11"/>
      <x:c r="M57" s="11"/>
      <x:c r="N57" s="26" t="str">
        <x:f>IF(COUNTA(A57:M57)=0,"",IFERROR(IF(OR(ISERROR(A57),ISERROR(B57),ISERROR(C57),ISERROR(D57),ISERROR(E57),ISERROR(F57),ISERROR(G57),ISERROR(H57),ISERROR(I57),ISERROR(J57),ISERROR(K57),ISERROR(L57),ISERROR(M57)),"Check: input error",IF(OR(AND(LEN(A57&amp;"")&gt;0,NOT(ISTEXT(A57))),AND(LEN(B57&amp;"")&gt;0,NOT(ISTEXT(B57))),AND(LEN(D57&amp;"")&gt;0,NOT(ISTEXT(D57))),AND(LEN(E57&amp;"")&gt;0,NOT(ISTEXT(E57))),AND(LEN(F57&amp;"")&gt;0,NOT(ISTEXT(F57))),AND(LEN(G57&amp;"")&gt;0,NOT(ISTEXT(G57))),AND(LEN(H57&amp;"")&gt;0,NOT(ISTEXT(H57))),AND(LEN(J57&amp;"")&gt;0,NOT(ISTEXT(J57))),AND(LEN(K57&amp;"")&gt;0,NOT(ISTEXT(K57))),AND(LEN(L57&amp;"")&gt;0,NOT(ISTEXT(L57)))),"Check: text input required",IF($H$10&lt;&gt;"Recorded","Check: comparison setup",IF(OR(LEN(TRIM(A57&amp;""))=0),"Check: component ID missing",IF(NOT(EXACT(A57,TRIM(A57))),"Check: component ID untrimmed",IF(OR(ISNUMBER(FIND("*",A57)),ISNUMBER(FIND("?",A57)),ISNUMBER(FIND("~",A57))),"Check: component ID wildcard",IF(COUNTIFS($A$21:$A$60,A57)&gt;1,"Check: duplicate component ID",IF(NOT(OR(EXACT(B57,"Base revision"),EXACT(B57,"Activity"),EXACT(B57,"Factor"),EXACT(B57,"Boundary"))),"Check: movement bucket invalid",IF(NOT(IF(AND(ISNUMBER(C57),NOT(ISLOGICAL(C57))),AND(TRUE,SIGN(ABS(C57)-1E12)&lt;=0,OR(SIGN(C57)=0,SIGN(ABS(C57)-1E-300)&gt;=0)),FALSE)),"Check: signed amount invalid",IF(OR(LEN(TRIM(D57&amp;""))=0,LEN(TRIM(E57&amp;""))=0,LEN(TRIM(F57&amp;""))=0),"Check: explanation or evidence missing",IF(NOT(OR(EXACT(G57,"Not reviewed"),EXACT(G57,"Changes required"),EXACT(G57,"Reviewed"))),"Check: review state invalid",IF(OR(AND(LEN(I57&amp;"")&gt;0,NOT(IF(AND(ISNUMBER(I57),NOT(ISLOGICAL(I57))),AND(SIGN(I57-1)&gt;=0,SIGN(I57-2958465)&lt;=0,SIGN(MOD(I57,1))=0),FALSE))),AND(LEN(M57&amp;"")&gt;0,NOT(IF(AND(ISNUMBER(M57),NOT(ISLOGICAL(M57))),AND(SIGN(M57-1)&gt;=0,SIGN(M57-2958465)&lt;=0,SIGN(MOD(M57,1))=0),FALSE)))),"Check: entered date invalid",IF(AND(LEN(I57&amp;"")&gt;0,OR(I57&lt;$B$11,I57&gt;$B$12)),"Check: review chronology",IF(AND(NOT(EXACT(G57,"Not reviewed")),OR(LEN(TRIM(H57&amp;""))=0,LEN(TRIM(I57&amp;""))=0,LEN(TRIM(J57&amp;""))=0)),"Check: review record incomplete",IF(AND(EXACT(G57,"Not reviewed"),LEN(I57&amp;"")&gt;0),"Check: update review state",IF(AND(LEN(TRIM(K57&amp;""))=0,OR(LEN(L57&amp;"")&gt;0,LEN(M57&amp;"")&gt;0)),"Check: action fields have no action",IF(AND(OR(NOT(EXACT(G57,"Reviewed")),LEN(K57&amp;"")&gt;0),OR(LEN(TRIM(K57&amp;""))=0,LEN(TRIM(L57&amp;""))=0,LEN(TRIM(M57&amp;""))=0)),"Check: action incomplete","Recorded"))))))))))))))))),"Check: input error"))</x:f>
      </x:c>
      <x:c r="O57" s="26" t="str">
        <x:f>IF(LEN(N57)=0,"",IF(N57&lt;&gt;"Recorded","Check: resolve input issue",IF(NOT(EXACT(G57,"Reviewed")),"Review pending",IF(LEN(K57&amp;"")&gt;0,"Action open","Reviewed"))))</x:f>
      </x:c>
      <x:c r="P57" s="26" t="str">
        <x:f>IF(N57="Recorded",IF(LEN(K57&amp;"")&gt;0,$B$12-M57,""),"")</x:f>
      </x:c>
    </x:row>
    <x:row r="58" ht="92" customHeight="1">
      <x:c r="A58" s="11"/>
      <x:c r="B58" s="11"/>
      <x:c r="C58" s="11"/>
      <x:c r="D58" s="11"/>
      <x:c r="E58" s="11"/>
      <x:c r="F58" s="11"/>
      <x:c r="G58" s="11"/>
      <x:c r="H58" s="11"/>
      <x:c r="I58" s="11"/>
      <x:c r="J58" s="11"/>
      <x:c r="K58" s="11"/>
      <x:c r="L58" s="11"/>
      <x:c r="M58" s="11"/>
      <x:c r="N58" s="26" t="str">
        <x:f>IF(COUNTA(A58:M58)=0,"",IFERROR(IF(OR(ISERROR(A58),ISERROR(B58),ISERROR(C58),ISERROR(D58),ISERROR(E58),ISERROR(F58),ISERROR(G58),ISERROR(H58),ISERROR(I58),ISERROR(J58),ISERROR(K58),ISERROR(L58),ISERROR(M58)),"Check: input error",IF(OR(AND(LEN(A58&amp;"")&gt;0,NOT(ISTEXT(A58))),AND(LEN(B58&amp;"")&gt;0,NOT(ISTEXT(B58))),AND(LEN(D58&amp;"")&gt;0,NOT(ISTEXT(D58))),AND(LEN(E58&amp;"")&gt;0,NOT(ISTEXT(E58))),AND(LEN(F58&amp;"")&gt;0,NOT(ISTEXT(F58))),AND(LEN(G58&amp;"")&gt;0,NOT(ISTEXT(G58))),AND(LEN(H58&amp;"")&gt;0,NOT(ISTEXT(H58))),AND(LEN(J58&amp;"")&gt;0,NOT(ISTEXT(J58))),AND(LEN(K58&amp;"")&gt;0,NOT(ISTEXT(K58))),AND(LEN(L58&amp;"")&gt;0,NOT(ISTEXT(L58)))),"Check: text input required",IF($H$10&lt;&gt;"Recorded","Check: comparison setup",IF(OR(LEN(TRIM(A58&amp;""))=0),"Check: component ID missing",IF(NOT(EXACT(A58,TRIM(A58))),"Check: component ID untrimmed",IF(OR(ISNUMBER(FIND("*",A58)),ISNUMBER(FIND("?",A58)),ISNUMBER(FIND("~",A58))),"Check: component ID wildcard",IF(COUNTIFS($A$21:$A$60,A58)&gt;1,"Check: duplicate component ID",IF(NOT(OR(EXACT(B58,"Base revision"),EXACT(B58,"Activity"),EXACT(B58,"Factor"),EXACT(B58,"Boundary"))),"Check: movement bucket invalid",IF(NOT(IF(AND(ISNUMBER(C58),NOT(ISLOGICAL(C58))),AND(TRUE,SIGN(ABS(C58)-1E12)&lt;=0,OR(SIGN(C58)=0,SIGN(ABS(C58)-1E-300)&gt;=0)),FALSE)),"Check: signed amount invalid",IF(OR(LEN(TRIM(D58&amp;""))=0,LEN(TRIM(E58&amp;""))=0,LEN(TRIM(F58&amp;""))=0),"Check: explanation or evidence missing",IF(NOT(OR(EXACT(G58,"Not reviewed"),EXACT(G58,"Changes required"),EXACT(G58,"Reviewed"))),"Check: review state invalid",IF(OR(AND(LEN(I58&amp;"")&gt;0,NOT(IF(AND(ISNUMBER(I58),NOT(ISLOGICAL(I58))),AND(SIGN(I58-1)&gt;=0,SIGN(I58-2958465)&lt;=0,SIGN(MOD(I58,1))=0),FALSE))),AND(LEN(M58&amp;"")&gt;0,NOT(IF(AND(ISNUMBER(M58),NOT(ISLOGICAL(M58))),AND(SIGN(M58-1)&gt;=0,SIGN(M58-2958465)&lt;=0,SIGN(MOD(M58,1))=0),FALSE)))),"Check: entered date invalid",IF(AND(LEN(I58&amp;"")&gt;0,OR(I58&lt;$B$11,I58&gt;$B$12)),"Check: review chronology",IF(AND(NOT(EXACT(G58,"Not reviewed")),OR(LEN(TRIM(H58&amp;""))=0,LEN(TRIM(I58&amp;""))=0,LEN(TRIM(J58&amp;""))=0)),"Check: review record incomplete",IF(AND(EXACT(G58,"Not reviewed"),LEN(I58&amp;"")&gt;0),"Check: update review state",IF(AND(LEN(TRIM(K58&amp;""))=0,OR(LEN(L58&amp;"")&gt;0,LEN(M58&amp;"")&gt;0)),"Check: action fields have no action",IF(AND(OR(NOT(EXACT(G58,"Reviewed")),LEN(K58&amp;"")&gt;0),OR(LEN(TRIM(K58&amp;""))=0,LEN(TRIM(L58&amp;""))=0,LEN(TRIM(M58&amp;""))=0)),"Check: action incomplete","Recorded"))))))))))))))))),"Check: input error"))</x:f>
      </x:c>
      <x:c r="O58" s="26" t="str">
        <x:f>IF(LEN(N58)=0,"",IF(N58&lt;&gt;"Recorded","Check: resolve input issue",IF(NOT(EXACT(G58,"Reviewed")),"Review pending",IF(LEN(K58&amp;"")&gt;0,"Action open","Reviewed"))))</x:f>
      </x:c>
      <x:c r="P58" s="26" t="str">
        <x:f>IF(N58="Recorded",IF(LEN(K58&amp;"")&gt;0,$B$12-M58,""),"")</x:f>
      </x:c>
    </x:row>
    <x:row r="59" ht="92" customHeight="1">
      <x:c r="A59" s="11"/>
      <x:c r="B59" s="11"/>
      <x:c r="C59" s="11"/>
      <x:c r="D59" s="11"/>
      <x:c r="E59" s="11"/>
      <x:c r="F59" s="11"/>
      <x:c r="G59" s="11"/>
      <x:c r="H59" s="11"/>
      <x:c r="I59" s="11"/>
      <x:c r="J59" s="11"/>
      <x:c r="K59" s="11"/>
      <x:c r="L59" s="11"/>
      <x:c r="M59" s="11"/>
      <x:c r="N59" s="26" t="str">
        <x:f>IF(COUNTA(A59:M59)=0,"",IFERROR(IF(OR(ISERROR(A59),ISERROR(B59),ISERROR(C59),ISERROR(D59),ISERROR(E59),ISERROR(F59),ISERROR(G59),ISERROR(H59),ISERROR(I59),ISERROR(J59),ISERROR(K59),ISERROR(L59),ISERROR(M59)),"Check: input error",IF(OR(AND(LEN(A59&amp;"")&gt;0,NOT(ISTEXT(A59))),AND(LEN(B59&amp;"")&gt;0,NOT(ISTEXT(B59))),AND(LEN(D59&amp;"")&gt;0,NOT(ISTEXT(D59))),AND(LEN(E59&amp;"")&gt;0,NOT(ISTEXT(E59))),AND(LEN(F59&amp;"")&gt;0,NOT(ISTEXT(F59))),AND(LEN(G59&amp;"")&gt;0,NOT(ISTEXT(G59))),AND(LEN(H59&amp;"")&gt;0,NOT(ISTEXT(H59))),AND(LEN(J59&amp;"")&gt;0,NOT(ISTEXT(J59))),AND(LEN(K59&amp;"")&gt;0,NOT(ISTEXT(K59))),AND(LEN(L59&amp;"")&gt;0,NOT(ISTEXT(L59)))),"Check: text input required",IF($H$10&lt;&gt;"Recorded","Check: comparison setup",IF(OR(LEN(TRIM(A59&amp;""))=0),"Check: component ID missing",IF(NOT(EXACT(A59,TRIM(A59))),"Check: component ID untrimmed",IF(OR(ISNUMBER(FIND("*",A59)),ISNUMBER(FIND("?",A59)),ISNUMBER(FIND("~",A59))),"Check: component ID wildcard",IF(COUNTIFS($A$21:$A$60,A59)&gt;1,"Check: duplicate component ID",IF(NOT(OR(EXACT(B59,"Base revision"),EXACT(B59,"Activity"),EXACT(B59,"Factor"),EXACT(B59,"Boundary"))),"Check: movement bucket invalid",IF(NOT(IF(AND(ISNUMBER(C59),NOT(ISLOGICAL(C59))),AND(TRUE,SIGN(ABS(C59)-1E12)&lt;=0,OR(SIGN(C59)=0,SIGN(ABS(C59)-1E-300)&gt;=0)),FALSE)),"Check: signed amount invalid",IF(OR(LEN(TRIM(D59&amp;""))=0,LEN(TRIM(E59&amp;""))=0,LEN(TRIM(F59&amp;""))=0),"Check: explanation or evidence missing",IF(NOT(OR(EXACT(G59,"Not reviewed"),EXACT(G59,"Changes required"),EXACT(G59,"Reviewed"))),"Check: review state invalid",IF(OR(AND(LEN(I59&amp;"")&gt;0,NOT(IF(AND(ISNUMBER(I59),NOT(ISLOGICAL(I59))),AND(SIGN(I59-1)&gt;=0,SIGN(I59-2958465)&lt;=0,SIGN(MOD(I59,1))=0),FALSE))),AND(LEN(M59&amp;"")&gt;0,NOT(IF(AND(ISNUMBER(M59),NOT(ISLOGICAL(M59))),AND(SIGN(M59-1)&gt;=0,SIGN(M59-2958465)&lt;=0,SIGN(MOD(M59,1))=0),FALSE)))),"Check: entered date invalid",IF(AND(LEN(I59&amp;"")&gt;0,OR(I59&lt;$B$11,I59&gt;$B$12)),"Check: review chronology",IF(AND(NOT(EXACT(G59,"Not reviewed")),OR(LEN(TRIM(H59&amp;""))=0,LEN(TRIM(I59&amp;""))=0,LEN(TRIM(J59&amp;""))=0)),"Check: review record incomplete",IF(AND(EXACT(G59,"Not reviewed"),LEN(I59&amp;"")&gt;0),"Check: update review state",IF(AND(LEN(TRIM(K59&amp;""))=0,OR(LEN(L59&amp;"")&gt;0,LEN(M59&amp;"")&gt;0)),"Check: action fields have no action",IF(AND(OR(NOT(EXACT(G59,"Reviewed")),LEN(K59&amp;"")&gt;0),OR(LEN(TRIM(K59&amp;""))=0,LEN(TRIM(L59&amp;""))=0,LEN(TRIM(M59&amp;""))=0)),"Check: action incomplete","Recorded"))))))))))))))))),"Check: input error"))</x:f>
      </x:c>
      <x:c r="O59" s="26" t="str">
        <x:f>IF(LEN(N59)=0,"",IF(N59&lt;&gt;"Recorded","Check: resolve input issue",IF(NOT(EXACT(G59,"Reviewed")),"Review pending",IF(LEN(K59&amp;"")&gt;0,"Action open","Reviewed"))))</x:f>
      </x:c>
      <x:c r="P59" s="26" t="str">
        <x:f>IF(N59="Recorded",IF(LEN(K59&amp;"")&gt;0,$B$12-M59,""),"")</x:f>
      </x:c>
    </x:row>
    <x:row r="60" ht="92" customHeight="1">
      <x:c r="A60" s="11"/>
      <x:c r="B60" s="11"/>
      <x:c r="C60" s="11"/>
      <x:c r="D60" s="11"/>
      <x:c r="E60" s="11"/>
      <x:c r="F60" s="11"/>
      <x:c r="G60" s="11"/>
      <x:c r="H60" s="11"/>
      <x:c r="I60" s="11"/>
      <x:c r="J60" s="11"/>
      <x:c r="K60" s="11"/>
      <x:c r="L60" s="11"/>
      <x:c r="M60" s="11"/>
      <x:c r="N60" s="26" t="str">
        <x:f>IF(COUNTA(A60:M60)=0,"",IFERROR(IF(OR(ISERROR(A60),ISERROR(B60),ISERROR(C60),ISERROR(D60),ISERROR(E60),ISERROR(F60),ISERROR(G60),ISERROR(H60),ISERROR(I60),ISERROR(J60),ISERROR(K60),ISERROR(L60),ISERROR(M60)),"Check: input error",IF(OR(AND(LEN(A60&amp;"")&gt;0,NOT(ISTEXT(A60))),AND(LEN(B60&amp;"")&gt;0,NOT(ISTEXT(B60))),AND(LEN(D60&amp;"")&gt;0,NOT(ISTEXT(D60))),AND(LEN(E60&amp;"")&gt;0,NOT(ISTEXT(E60))),AND(LEN(F60&amp;"")&gt;0,NOT(ISTEXT(F60))),AND(LEN(G60&amp;"")&gt;0,NOT(ISTEXT(G60))),AND(LEN(H60&amp;"")&gt;0,NOT(ISTEXT(H60))),AND(LEN(J60&amp;"")&gt;0,NOT(ISTEXT(J60))),AND(LEN(K60&amp;"")&gt;0,NOT(ISTEXT(K60))),AND(LEN(L60&amp;"")&gt;0,NOT(ISTEXT(L60)))),"Check: text input required",IF($H$10&lt;&gt;"Recorded","Check: comparison setup",IF(OR(LEN(TRIM(A60&amp;""))=0),"Check: component ID missing",IF(NOT(EXACT(A60,TRIM(A60))),"Check: component ID untrimmed",IF(OR(ISNUMBER(FIND("*",A60)),ISNUMBER(FIND("?",A60)),ISNUMBER(FIND("~",A60))),"Check: component ID wildcard",IF(COUNTIFS($A$21:$A$60,A60)&gt;1,"Check: duplicate component ID",IF(NOT(OR(EXACT(B60,"Base revision"),EXACT(B60,"Activity"),EXACT(B60,"Factor"),EXACT(B60,"Boundary"))),"Check: movement bucket invalid",IF(NOT(IF(AND(ISNUMBER(C60),NOT(ISLOGICAL(C60))),AND(TRUE,SIGN(ABS(C60)-1E12)&lt;=0,OR(SIGN(C60)=0,SIGN(ABS(C60)-1E-300)&gt;=0)),FALSE)),"Check: signed amount invalid",IF(OR(LEN(TRIM(D60&amp;""))=0,LEN(TRIM(E60&amp;""))=0,LEN(TRIM(F60&amp;""))=0),"Check: explanation or evidence missing",IF(NOT(OR(EXACT(G60,"Not reviewed"),EXACT(G60,"Changes required"),EXACT(G60,"Reviewed"))),"Check: review state invalid",IF(OR(AND(LEN(I60&amp;"")&gt;0,NOT(IF(AND(ISNUMBER(I60),NOT(ISLOGICAL(I60))),AND(SIGN(I60-1)&gt;=0,SIGN(I60-2958465)&lt;=0,SIGN(MOD(I60,1))=0),FALSE))),AND(LEN(M60&amp;"")&gt;0,NOT(IF(AND(ISNUMBER(M60),NOT(ISLOGICAL(M60))),AND(SIGN(M60-1)&gt;=0,SIGN(M60-2958465)&lt;=0,SIGN(MOD(M60,1))=0),FALSE)))),"Check: entered date invalid",IF(AND(LEN(I60&amp;"")&gt;0,OR(I60&lt;$B$11,I60&gt;$B$12)),"Check: review chronology",IF(AND(NOT(EXACT(G60,"Not reviewed")),OR(LEN(TRIM(H60&amp;""))=0,LEN(TRIM(I60&amp;""))=0,LEN(TRIM(J60&amp;""))=0)),"Check: review record incomplete",IF(AND(EXACT(G60,"Not reviewed"),LEN(I60&amp;"")&gt;0),"Check: update review state",IF(AND(LEN(TRIM(K60&amp;""))=0,OR(LEN(L60&amp;"")&gt;0,LEN(M60&amp;"")&gt;0)),"Check: action fields have no action",IF(AND(OR(NOT(EXACT(G60,"Reviewed")),LEN(K60&amp;"")&gt;0),OR(LEN(TRIM(K60&amp;""))=0,LEN(TRIM(L60&amp;""))=0,LEN(TRIM(M60&amp;""))=0)),"Check: action incomplete","Recorded"))))))))))))))))),"Check: input error"))</x:f>
      </x:c>
      <x:c r="O60" s="26" t="str">
        <x:f>IF(LEN(N60)=0,"",IF(N60&lt;&gt;"Recorded","Check: resolve input issue",IF(NOT(EXACT(G60,"Reviewed")),"Review pending",IF(LEN(K60&amp;"")&gt;0,"Action open","Reviewed"))))</x:f>
      </x:c>
      <x:c r="P60" s="26" t="str">
        <x:f>IF(N60="Recorded",IF(LEN(K60&amp;"")&gt;0,$B$12-M60,""),"")</x:f>
      </x:c>
    </x:row>
  </x:sheetData>
  <x:conditionalFormatting sqref="B8:B8">
    <x:cfRule type="expression" dxfId="0" priority="1">
      <x:formula>AND(ISNUMBER(B8),NOT(ISLOGICAL(B8)))</x:formula>
    </x:cfRule>
  </x:conditionalFormatting>
  <x:conditionalFormatting sqref="B9:B9">
    <x:cfRule type="expression" dxfId="1" priority="2">
      <x:formula>AND(ISNUMBER(B9),NOT(ISLOGICAL(B9)))</x:formula>
    </x:cfRule>
  </x:conditionalFormatting>
  <x:conditionalFormatting sqref="B10:B10">
    <x:cfRule type="expression" dxfId="2" priority="3">
      <x:formula>AND(ISNUMBER(B10),NOT(ISLOGICAL(B10)))</x:formula>
    </x:cfRule>
  </x:conditionalFormatting>
  <x:conditionalFormatting sqref="B11:B11">
    <x:cfRule type="expression" dxfId="3" priority="4">
      <x:formula>AND(ISNUMBER(B11),NOT(ISLOGICAL(B11)))</x:formula>
    </x:cfRule>
  </x:conditionalFormatting>
  <x:conditionalFormatting sqref="B12:B12">
    <x:cfRule type="expression" dxfId="4" priority="5">
      <x:formula>AND(ISNUMBER(B12),NOT(ISLOGICAL(B12)))</x:formula>
    </x:cfRule>
  </x:conditionalFormatting>
  <x:conditionalFormatting sqref="E6:E8">
    <x:cfRule type="expression" dxfId="5" priority="6">
      <x:formula>AND(ISNUMBER(E6),NOT(ISLOGICAL(E6)),ABS(E6)&gt;0,ABS(E6)&lt;0.000001)</x:formula>
    </x:cfRule>
    <x:cfRule type="expression" dxfId="6" priority="7">
      <x:formula>AND(ISNUMBER(E6),NOT(ISLOGICAL(E6)),OR(ABS(E6)=0,ABS(E6)&gt;=0.000001))</x:formula>
    </x:cfRule>
  </x:conditionalFormatting>
  <x:conditionalFormatting sqref="E12:E12">
    <x:cfRule type="expression" dxfId="7" priority="8">
      <x:formula>AND(ISNUMBER(E12),NOT(ISLOGICAL(E12)),ABS(E12)&gt;0,ABS(E12)&lt;0.000001)</x:formula>
    </x:cfRule>
    <x:cfRule type="expression" dxfId="8" priority="9">
      <x:formula>AND(ISNUMBER(E12),NOT(ISLOGICAL(E12)),OR(ABS(E12)=0,ABS(E12)&gt;=0.000001))</x:formula>
    </x:cfRule>
  </x:conditionalFormatting>
  <x:conditionalFormatting sqref="I21:I60">
    <x:cfRule type="expression" dxfId="9" priority="10">
      <x:formula>AND(ISNUMBER(I21),NOT(ISLOGICAL(I21)))</x:formula>
    </x:cfRule>
  </x:conditionalFormatting>
  <x:conditionalFormatting sqref="M21:M60">
    <x:cfRule type="expression" dxfId="10" priority="11">
      <x:formula>AND(ISNUMBER(M21),NOT(ISLOGICAL(M21)))</x:formula>
    </x:cfRule>
  </x:conditionalFormatting>
  <x:conditionalFormatting sqref="C21:C60">
    <x:cfRule type="expression" dxfId="11" priority="12">
      <x:formula>AND(ISNUMBER(C21),NOT(ISLOGICAL(C21)),ABS(C21)&gt;0,ABS(C21)&lt;0.000001)</x:formula>
    </x:cfRule>
    <x:cfRule type="expression" dxfId="12" priority="13">
      <x:formula>AND(ISNUMBER(C21),NOT(ISLOGICAL(C21)),OR(ABS(C21)=0,ABS(C21)&gt;=0.000001))</x:formula>
    </x:cfRule>
  </x:conditionalFormatting>
  <x:conditionalFormatting sqref="K6:K13">
    <x:cfRule type="expression" dxfId="13" priority="14">
      <x:formula>AND(ISNUMBER(K6),NOT(ISLOGICAL(K6)),ABS(K6)&gt;0,ABS(K6)&lt;0.000001)</x:formula>
    </x:cfRule>
    <x:cfRule type="expression" dxfId="14" priority="15">
      <x:formula>AND(ISNUMBER(K6),NOT(ISLOGICAL(K6)),OR(ABS(K6)=0,ABS(K6)&gt;=0.000001))</x:formula>
    </x:cfRule>
  </x:conditionalFormatting>
  <x:conditionalFormatting sqref="H10:H11">
    <x:cfRule type="beginsWith" dxfId="34" priority="18" operator="beginsWith" text="Check:"/>
  </x:conditionalFormatting>
  <x:conditionalFormatting sqref="N21:N60">
    <x:cfRule type="beginsWith" dxfId="35" priority="19" operator="beginsWith" text="Check:"/>
  </x:conditionalFormatting>
  <x:dataValidations count="3">
    <x:dataValidation type="list" sqref="E10">
      <x:formula1>"Confirmed,Not confirmed"</x:formula1>
    </x:dataValidation>
    <x:dataValidation type="list" sqref="B21:B60">
      <x:formula1>"Base revision,Activity,Factor,Boundary"</x:formula1>
    </x:dataValidation>
    <x:dataValidation type="list" sqref="G21:G60">
      <x:formula1>"Not reviewed,Changes required,Reviewed"</x:formula1>
    </x:dataValidation>
  </x:dataValidations>
  <x:pageMargins left="0.7" right="0.7" top="0.75" bottom="0.75" header="0.3" footer="0.3"/>
  <x:tableParts count="1">
    <x:tablePart xmlns:r="http://schemas.openxmlformats.org/officeDocument/2006/relationships" r:id="R2c2021c5dd734ecf"/>
  </x:tableParts>
</x:worksheet>
</file>

<file path=xl/worksheets/sheet2.xml><?xml version="1.0" encoding="utf-8"?>
<x:worksheet xmlns:x="http://schemas.openxmlformats.org/spreadsheetml/2006/main">
  <x:sheetPr>
    <x:tabColor rgb="FF73957F"/>
  </x:sheetPr>
  <x:sheetViews>
    <x:sheetView showGridLines="0" workbookViewId="0">
      <x:pane xSplit="2" topLeftCell="C1" activePane="topRight" state="frozen"/>
    </x:sheetView>
  </x:sheetViews>
  <x:sheetFormatPr defaultRowHeight="15"/>
  <x:cols>
    <x:col min="1" max="1" width="23" hidden="0" customWidth="1"/>
    <x:col min="2" max="2" width="38" hidden="0" customWidth="1"/>
    <x:col min="3" max="3" width="26" hidden="0" customWidth="1"/>
    <x:col min="4" max="4" width="44" hidden="0" customWidth="1"/>
    <x:col min="5" max="5" width="48" hidden="0" customWidth="1"/>
    <x:col min="6" max="6" width="48" hidden="0" customWidth="1"/>
    <x:col min="7" max="7" width="29" hidden="0" customWidth="1"/>
    <x:col min="8" max="8" width="42" hidden="0" customWidth="1"/>
    <x:col min="9" max="9" width="24" hidden="0" customWidth="1"/>
    <x:col min="10" max="10" width="44" hidden="0" customWidth="1"/>
    <x:col min="11" max="11" width="48" hidden="0" customWidth="1"/>
    <x:col min="12" max="12" width="28" hidden="0" customWidth="1"/>
    <x:col min="13" max="13" width="24" hidden="0" customWidth="1"/>
    <x:col min="14" max="14" width="49" hidden="0" customWidth="1"/>
    <x:col min="15" max="15" width="40" hidden="0" customWidth="1"/>
    <x:col min="16" max="16" width="27" hidden="0" customWidth="1"/>
  </x:cols>
  <x:sheetData>
    <x:row r="1" ht="25" customHeight="1">
      <x:c r="A1" s="4"/>
      <x:c r="B1" s="4"/>
      <x:c r="C1" s="4"/>
      <x:c r="D1" s="4"/>
      <x:c r="E1" s="4"/>
      <x:c r="F1" s="4"/>
      <x:c r="G1" s="4"/>
      <x:c r="H1" s="4"/>
      <x:c r="I1" s="4"/>
      <x:c r="J1" s="4"/>
      <x:c r="K1" s="4"/>
      <x:c r="L1" s="4"/>
      <x:c r="M1" s="4"/>
      <x:c r="N1" s="4"/>
      <x:c r="O1" s="4"/>
      <x:c r="P1" s="4"/>
    </x:row>
    <x:row r="2" ht="34" customHeight="1">
      <x:c r="A2" s="6" t="str">
        <x:v>Fictional example: emissions movement</x:v>
      </x:c>
      <x:c r="B2" s="7"/>
      <x:c r="C2" s="7"/>
      <x:c r="D2" s="7"/>
      <x:c r="E2" s="7"/>
      <x:c r="F2" s="7"/>
      <x:c r="G2" s="7"/>
      <x:c r="H2" s="7"/>
      <x:c r="I2" s="4"/>
      <x:c r="J2" s="4"/>
      <x:c r="K2" s="4"/>
      <x:c r="L2" s="4"/>
      <x:c r="M2" s="4"/>
      <x:c r="N2" s="4"/>
      <x:c r="O2" s="4"/>
      <x:c r="P2" s="4"/>
    </x:row>
    <x:row r="3" ht="25" customHeight="1">
      <x:c r="A3" s="8" t="str">
        <x:v>FICTIONAL TOTALS, COMPONENTS, EVIDENCE AND REVIEW. Teaching arithmetic only.</x:v>
      </x:c>
      <x:c r="B3" s="4"/>
      <x:c r="C3" s="4"/>
      <x:c r="D3" s="4"/>
      <x:c r="E3" s="4"/>
      <x:c r="F3" s="4"/>
      <x:c r="G3" s="4"/>
      <x:c r="H3" s="4"/>
      <x:c r="I3" s="4"/>
      <x:c r="J3" s="4"/>
      <x:c r="K3" s="4"/>
      <x:c r="L3" s="4"/>
      <x:c r="M3" s="4"/>
      <x:c r="N3" s="4"/>
      <x:c r="O3" s="4"/>
      <x:c r="P3" s="4"/>
    </x:row>
    <x:row r="4" ht="25" customHeight="1">
      <x:c r="A4" s="8" t="str">
        <x:v>Amber: inputs. Pale green: formulas. 40 component rows, 21–60. Use one comparable scope/method population per file.</x:v>
      </x:c>
      <x:c r="B4" s="4"/>
      <x:c r="C4" s="4"/>
      <x:c r="D4" s="4"/>
      <x:c r="E4" s="4"/>
      <x:c r="F4" s="4"/>
      <x:c r="G4" s="4"/>
      <x:c r="H4" s="4"/>
      <x:c r="I4" s="4"/>
      <x:c r="J4" s="4"/>
      <x:c r="K4" s="4"/>
      <x:c r="L4" s="4"/>
      <x:c r="M4" s="4"/>
      <x:c r="N4" s="4"/>
      <x:c r="O4" s="4"/>
      <x:c r="P4" s="4"/>
    </x:row>
    <x:row r="5" ht="25" customHeight="1">
      <x:c r="A5" s="4"/>
      <x:c r="B5" s="4"/>
      <x:c r="C5" s="4"/>
      <x:c r="D5" s="4"/>
      <x:c r="E5" s="4"/>
      <x:c r="F5" s="4"/>
      <x:c r="G5" s="4"/>
      <x:c r="H5" s="4"/>
      <x:c r="I5" s="4"/>
      <x:c r="J5" s="4"/>
      <x:c r="K5" s="4"/>
      <x:c r="L5" s="4"/>
      <x:c r="M5" s="4"/>
      <x:c r="N5" s="4"/>
      <x:c r="O5" s="4"/>
      <x:c r="P5" s="4"/>
    </x:row>
    <x:row r="6" ht="39" customHeight="1">
      <x:c r="A6" s="9" t="str">
        <x:v>Inventory / comparison ID</x:v>
      </x:c>
      <x:c r="B6" s="11" t="str">
        <x:v>FICTIONAL comparison FY25 to FY26</x:v>
      </x:c>
      <x:c r="C6" s="4"/>
      <x:c r="D6" s="9" t="str">
        <x:v>Reported base tCO2e</x:v>
      </x:c>
      <x:c r="E6" s="11" t="n">
        <x:v>1000</x:v>
      </x:c>
      <x:c r="F6" s="4"/>
      <x:c r="G6" s="9" t="str">
        <x:v>Rows entered</x:v>
      </x:c>
      <x:c r="H6" s="14" t="n">
        <x:f>IF(COUNTA(A21:M21)&gt;0,1,0)+IF(COUNTA(A22:M22)&gt;0,1,0)+IF(COUNTA(A23:M23)&gt;0,1,0)+IF(COUNTA(A24:M24)&gt;0,1,0)+IF(COUNTA(A25:M25)&gt;0,1,0)+IF(COUNTA(A26:M26)&gt;0,1,0)+IF(COUNTA(A27:M27)&gt;0,1,0)+IF(COUNTA(A28:M28)&gt;0,1,0)+IF(COUNTA(A29:M29)&gt;0,1,0)+IF(COUNTA(A30:M30)&gt;0,1,0)+IF(COUNTA(A31:M31)&gt;0,1,0)+IF(COUNTA(A32:M32)&gt;0,1,0)+IF(COUNTA(A33:M33)&gt;0,1,0)+IF(COUNTA(A34:M34)&gt;0,1,0)+IF(COUNTA(A35:M35)&gt;0,1,0)+IF(COUNTA(A36:M36)&gt;0,1,0)+IF(COUNTA(A37:M37)&gt;0,1,0)+IF(COUNTA(A38:M38)&gt;0,1,0)+IF(COUNTA(A39:M39)&gt;0,1,0)+IF(COUNTA(A40:M40)&gt;0,1,0)+IF(COUNTA(A41:M41)&gt;0,1,0)+IF(COUNTA(A42:M42)&gt;0,1,0)+IF(COUNTA(A43:M43)&gt;0,1,0)+IF(COUNTA(A44:M44)&gt;0,1,0)+IF(COUNTA(A45:M45)&gt;0,1,0)+IF(COUNTA(A46:M46)&gt;0,1,0)+IF(COUNTA(A47:M47)&gt;0,1,0)+IF(COUNTA(A48:M48)&gt;0,1,0)+IF(COUNTA(A49:M49)&gt;0,1,0)+IF(COUNTA(A50:M50)&gt;0,1,0)+IF(COUNTA(A51:M51)&gt;0,1,0)+IF(COUNTA(A52:M52)&gt;0,1,0)+IF(COUNTA(A53:M53)&gt;0,1,0)+IF(COUNTA(A54:M54)&gt;0,1,0)+IF(COUNTA(A55:M55)&gt;0,1,0)+IF(COUNTA(A56:M56)&gt;0,1,0)+IF(COUNTA(A57:M57)&gt;0,1,0)+IF(COUNTA(A58:M58)&gt;0,1,0)+IF(COUNTA(A59:M59)&gt;0,1,0)+IF(COUNTA(A60:M60)&gt;0,1,0)</x:f>
        <x:v>4</x:v>
      </x:c>
      <x:c r="I6" s="4"/>
      <x:c r="J6" s="9" t="str">
        <x:v>Base revision total</x:v>
      </x:c>
      <x:c r="K6" s="14" t="n">
        <x:f>IF($H$10&lt;&gt;"Recorded","",IF(AND($H$7=0,$H$6=$E$9,EXACT($E$10,"Confirmed")),SUMIFS(C21:C60,B21:B60,"Base revision"),""))</x:f>
        <x:v>100</x:v>
      </x:c>
      <x:c r="L6" s="4"/>
      <x:c r="M6" s="4"/>
      <x:c r="N6" s="4"/>
      <x:c r="O6" s="4"/>
      <x:c r="P6" s="4"/>
    </x:row>
    <x:row r="7" ht="39" customHeight="1">
      <x:c r="A7" s="9" t="str">
        <x:v>Boundary / method reference</x:v>
      </x:c>
      <x:c r="B7" s="11" t="str">
        <x:v>FICTIONAL BD-01 and same-method comparison memo</x:v>
      </x:c>
      <x:c r="C7" s="4"/>
      <x:c r="D7" s="9" t="str">
        <x:v>Revised base control tCO2e</x:v>
      </x:c>
      <x:c r="E7" s="11" t="n">
        <x:v>1100</x:v>
      </x:c>
      <x:c r="F7" s="4"/>
      <x:c r="G7" s="9" t="str">
        <x:v>Rows with input issues</x:v>
      </x:c>
      <x:c r="H7" s="14" t="n">
        <x:f>COUNTIFS(N21:N60,"Check: input error")+COUNTIFS(N21:N60,"Check: text input required")+COUNTIFS(N21:N60,"Check: comparison setup")+COUNTIFS(N21:N60,"Check: component ID missing")+COUNTIFS(N21:N60,"Check: component ID untrimmed")+COUNTIFS(N21:N60,"Check: component ID wildcard")+COUNTIFS(N21:N60,"Check: duplicate component ID")+COUNTIFS(N21:N60,"Check: movement bucket invalid")+COUNTIFS(N21:N60,"Check: signed amount invalid")+COUNTIFS(N21:N60,"Check: explanation or evidence missing")+COUNTIFS(N21:N60,"Check: review state invalid")+COUNTIFS(N21:N60,"Check: entered date invalid")+COUNTIFS(N21:N60,"Check: review chronology")+COUNTIFS(N21:N60,"Check: review record incomplete")+COUNTIFS(N21:N60,"Check: update review state")+COUNTIFS(N21:N60,"Check: action fields have no action")+COUNTIFS(N21:N60,"Check: action incomplete")</x:f>
        <x:v>0</x:v>
      </x:c>
      <x:c r="I7" s="4"/>
      <x:c r="J7" s="9" t="str">
        <x:v>Calculated revised base</x:v>
      </x:c>
      <x:c r="K7" s="14" t="n">
        <x:f>IF($H$10&lt;&gt;"Recorded","",IF(AND($H$7=0,$H$6=$E$9,EXACT($E$10,"Confirmed")),E6+K6,""))</x:f>
        <x:v>1100</x:v>
      </x:c>
      <x:c r="L7" s="4"/>
      <x:c r="M7" s="4"/>
      <x:c r="N7" s="4"/>
      <x:c r="O7" s="4"/>
      <x:c r="P7" s="4"/>
    </x:row>
    <x:row r="8" ht="39" customHeight="1">
      <x:c r="A8" s="9" t="str">
        <x:v>Base period start</x:v>
      </x:c>
      <x:c r="B8" s="11" t="n">
        <x:v>45383</x:v>
      </x:c>
      <x:c r="C8" s="4"/>
      <x:c r="D8" s="9" t="str">
        <x:v>Current total tCO2e</x:v>
      </x:c>
      <x:c r="E8" s="11" t="n">
        <x:v>1215</x:v>
      </x:c>
      <x:c r="F8" s="4"/>
      <x:c r="G8" s="9" t="str">
        <x:v>Rows reviewed</x:v>
      </x:c>
      <x:c r="H8" s="14" t="n">
        <x:f>COUNTIFS(O21:O60,"Reviewed")</x:f>
        <x:v>4</x:v>
      </x:c>
      <x:c r="I8" s="4"/>
      <x:c r="J8" s="9" t="str">
        <x:v>Revised base minus control</x:v>
      </x:c>
      <x:c r="K8" s="14" t="n">
        <x:f>IF($H$10&lt;&gt;"Recorded","",IF(AND($H$7=0,$H$6=$E$9,EXACT($E$10,"Confirmed")),K7-E7,""))</x:f>
        <x:v>0</x:v>
      </x:c>
      <x:c r="L8" s="4"/>
      <x:c r="M8" s="4"/>
      <x:c r="N8" s="4"/>
      <x:c r="O8" s="4"/>
      <x:c r="P8" s="4"/>
    </x:row>
    <x:row r="9" ht="39" customHeight="1">
      <x:c r="A9" s="9" t="str">
        <x:v>Base period end</x:v>
      </x:c>
      <x:c r="B9" s="11" t="n">
        <x:v>45747</x:v>
      </x:c>
      <x:c r="C9" s="4"/>
      <x:c r="D9" s="9" t="str">
        <x:v>Expected component rows</x:v>
      </x:c>
      <x:c r="E9" s="11" t="n">
        <x:v>4</x:v>
      </x:c>
      <x:c r="F9" s="4"/>
      <x:c r="G9" s="9" t="str">
        <x:v>Valid open actions</x:v>
      </x:c>
      <x:c r="H9" s="14" t="n">
        <x:f>COUNT(P21:P60)</x:f>
        <x:v>0</x:v>
      </x:c>
      <x:c r="I9" s="4"/>
      <x:c r="J9" s="9" t="str">
        <x:v>Activity movement</x:v>
      </x:c>
      <x:c r="K9" s="14" t="n">
        <x:f>IF($H$10&lt;&gt;"Recorded","",IF(AND($H$7=0,$H$6=$E$9,EXACT($E$10,"Confirmed")),SUMIFS(C21:C60,B21:B60,"Activity"),""))</x:f>
        <x:v>150</x:v>
      </x:c>
      <x:c r="L9" s="4"/>
      <x:c r="M9" s="4"/>
      <x:c r="N9" s="4"/>
      <x:c r="O9" s="4"/>
      <x:c r="P9" s="4"/>
    </x:row>
    <x:row r="10" ht="62" customHeight="1">
      <x:c r="A10" s="9" t="str">
        <x:v>Current period start</x:v>
      </x:c>
      <x:c r="B10" s="11" t="n">
        <x:v>45748</x:v>
      </x:c>
      <x:c r="C10" s="4"/>
      <x:c r="D10" s="9" t="str">
        <x:v>Population confirmation</x:v>
      </x:c>
      <x:c r="E10" s="11" t="str">
        <x:v>Confirmed</x:v>
      </x:c>
      <x:c r="F10" s="4"/>
      <x:c r="G10" s="9" t="str">
        <x:v>Setup check</x:v>
      </x:c>
      <x:c r="H10" s="14" t="str">
        <x:f>IF(COUNTA(B6:B12,E6:E12)=0,"Enter setup",IFERROR(IF(OR(ISERROR(B6),ISERROR(B7),ISERROR(E10),ISERROR(E11),ISERROR(B8),ISERROR(B9),ISERROR(B10),ISERROR(B11),ISERROR(B12),ISERROR(E6),ISERROR(E7),ISERROR(E8),ISERROR(E9),ISERROR(E12)),"Check: setup input error",IF(OR(AND(LEN(B6&amp;"")&gt;0,NOT(ISTEXT(B6))),AND(LEN(B7&amp;"")&gt;0,NOT(ISTEXT(B7))),AND(LEN(E10&amp;"")&gt;0,NOT(ISTEXT(E10))),AND(LEN(E11&amp;"")&gt;0,NOT(ISTEXT(E11)))),"Check: setup text required",IF(OR(LEN(TRIM(B6&amp;""))=0,LEN(TRIM(B7&amp;""))=0),"Check: inventory or boundary missing",IF(OR(NOT(IF(AND(ISNUMBER(B8),NOT(ISLOGICAL(B8))),AND(SIGN(B8-1)&gt;=0,SIGN(B8-2958465)&lt;=0,SIGN(MOD(B8,1))=0),FALSE)),NOT(IF(AND(ISNUMBER(B9),NOT(ISLOGICAL(B9))),AND(SIGN(B9-1)&gt;=0,SIGN(B9-2958465)&lt;=0,SIGN(MOD(B9,1))=0),FALSE)),NOT(IF(AND(ISNUMBER(B10),NOT(ISLOGICAL(B10))),AND(SIGN(B10-1)&gt;=0,SIGN(B10-2958465)&lt;=0,SIGN(MOD(B10,1))=0),FALSE)),NOT(IF(AND(ISNUMBER(B11),NOT(ISLOGICAL(B11))),AND(SIGN(B11-1)&gt;=0,SIGN(B11-2958465)&lt;=0,SIGN(MOD(B11,1))=0),FALSE)),NOT(IF(AND(ISNUMBER(B12),NOT(ISLOGICAL(B12))),AND(SIGN(B12-1)&gt;=0,SIGN(B12-2958465)&lt;=0,SIGN(MOD(B12,1))=0),FALSE))),"Check: reporting dates invalid",IF(OR(B8&gt;B9,B9&gt;=B10,B10&gt;B11,B11&gt;B12),"Check: reporting chronology",IF(OR(NOT(IF(AND(ISNUMBER(E6),NOT(ISLOGICAL(E6))),AND(SIGN(E6)&gt;=0,SIGN(ABS(E6)-1E12)&lt;=0,OR(SIGN(E6)=0,SIGN(ABS(E6)-1E-300)&gt;=0)),FALSE)),NOT(IF(AND(ISNUMBER(E7),NOT(ISLOGICAL(E7))),AND(SIGN(E7)&gt;=0,SIGN(ABS(E7)-1E12)&lt;=0,OR(SIGN(E7)=0,SIGN(ABS(E7)-1E-300)&gt;=0)),FALSE)),NOT(IF(AND(ISNUMBER(E8),NOT(ISLOGICAL(E8))),AND(SIGN(E8)&gt;=0,SIGN(ABS(E8)-1E12)&lt;=0,OR(SIGN(E8)=0,SIGN(ABS(E8)-1E-300)&gt;=0)),FALSE))),"Check: totals must be nonnegative numbers",IF(NOT(IF(AND(ISNUMBER(E9),NOT(ISLOGICAL(E9))),AND(SIGN(E9-1)&gt;=0,SIGN(E9-40)&lt;=0,SIGN(MOD(E9,1))=0),FALSE)),"Check: expected count must be whole 1-40",IF(NOT(OR(EXACT(E10,"Confirmed"),EXACT(E10,"Not confirmed"))),"Check: population state invalid",IF(OR(LEN(TRIM(E11&amp;""))=0),"Check: totals or population reference missing",IF(NOT(IF(AND(ISNUMBER(E12),NOT(ISLOGICAL(E12))),AND(SIGN(E12)&gt;=0,SIGN(ABS(E12)-1E12)&lt;=0,OR(SIGN(E12)=0,SIGN(ABS(E12)-1E-300)&gt;=0)),FALSE)),"Check: tolerance must be nonnegative number","Recorded")))))))))),"Check: setup input error"))</x:f>
        <x:v>Recorded</x:v>
      </x:c>
      <x:c r="I10" s="4"/>
      <x:c r="J10" s="9" t="str">
        <x:v>Factor movement</x:v>
      </x:c>
      <x:c r="K10" s="14" t="n">
        <x:f>IF($H$10&lt;&gt;"Recorded","",IF(AND($H$7=0,$H$6=$E$9,EXACT($E$10,"Confirmed")),SUMIFS(C21:C60,B21:B60,"Factor"),""))</x:f>
        <x:v>-40</x:v>
      </x:c>
      <x:c r="L10" s="4"/>
      <x:c r="M10" s="4"/>
      <x:c r="N10" s="4"/>
      <x:c r="O10" s="4"/>
      <x:c r="P10" s="4"/>
    </x:row>
    <x:row r="11" ht="62" customHeight="1">
      <x:c r="A11" s="9" t="str">
        <x:v>Current period end</x:v>
      </x:c>
      <x:c r="B11" s="11" t="n">
        <x:v>46112</x:v>
      </x:c>
      <x:c r="C11" s="4"/>
      <x:c r="D11" s="9" t="str">
        <x:v>Population / totals reference</x:v>
      </x:c>
      <x:c r="E11" s="11" t="str">
        <x:v>FICTIONAL approved totals and complete bridge population</x:v>
      </x:c>
      <x:c r="F11" s="4"/>
      <x:c r="G11" s="9" t="str">
        <x:v>Overall position</x:v>
      </x:c>
      <x:c r="H11" s="14" t="str">
        <x:f>IF(H10&lt;&gt;"Recorded",H10,IF(H7&gt;0,"Check: resolve input issues",IF(H6&lt;&gt;E9,"Check: component count differs",IF(NOT(EXACT(E10,"Confirmed")),"Population not confirmed",IF(SIGN(K7)&lt;0,"Check: revised base below zero",IF(SIGN(ABS(K8)-E12)&gt;0,"Check: revised base control differs",IF(SIGN(ABS(K13)-E12)&gt;0,"Unexplained residual remains",IF(H8&lt;&gt;H6,"Review or action remains","Bridge reviewed within entered tolerance"))))))))</x:f>
        <x:v>Bridge reviewed within entered tolerance</x:v>
      </x:c>
      <x:c r="I11" s="4"/>
      <x:c r="J11" s="9" t="str">
        <x:v>Boundary movement</x:v>
      </x:c>
      <x:c r="K11" s="14" t="n">
        <x:f>IF($H$10&lt;&gt;"Recorded","",IF(AND($H$7=0,$H$6=$E$9,EXACT($E$10,"Confirmed")),SUMIFS(C21:C60,B21:B60,"Boundary"),""))</x:f>
        <x:v>5</x:v>
      </x:c>
      <x:c r="L11" s="4"/>
      <x:c r="M11" s="4"/>
      <x:c r="N11" s="4"/>
      <x:c r="O11" s="4"/>
      <x:c r="P11" s="4"/>
    </x:row>
    <x:row r="12" ht="39" customHeight="1">
      <x:c r="A12" s="9" t="str">
        <x:v>As-of date</x:v>
      </x:c>
      <x:c r="B12" s="11" t="n">
        <x:v>46132</x:v>
      </x:c>
      <x:c r="C12" s="4"/>
      <x:c r="D12" s="9" t="str">
        <x:v>Arithmetic tolerance tCO2e</x:v>
      </x:c>
      <x:c r="E12" s="11" t="n">
        <x:v>0.01</x:v>
      </x:c>
      <x:c r="F12" s="4"/>
      <x:c r="G12" s="9"/>
      <x:c r="H12" s="9"/>
      <x:c r="I12" s="4"/>
      <x:c r="J12" s="9" t="str">
        <x:v>Current less revised control</x:v>
      </x:c>
      <x:c r="K12" s="14" t="n">
        <x:f>IF($H$10&lt;&gt;"Recorded","",IF(AND($H$7=0,$H$6=$E$9,EXACT($E$10,"Confirmed")),E8-E7,""))</x:f>
        <x:v>115</x:v>
      </x:c>
      <x:c r="L12" s="4"/>
      <x:c r="M12" s="4"/>
      <x:c r="N12" s="4"/>
      <x:c r="O12" s="4"/>
      <x:c r="P12" s="4"/>
    </x:row>
    <x:row r="13" ht="25" customHeight="1">
      <x:c r="A13" s="4"/>
      <x:c r="B13" s="4"/>
      <x:c r="C13" s="4"/>
      <x:c r="D13" s="4"/>
      <x:c r="E13" s="4"/>
      <x:c r="F13" s="4"/>
      <x:c r="G13" s="4"/>
      <x:c r="H13" s="4"/>
      <x:c r="I13" s="4"/>
      <x:c r="J13" s="9" t="str">
        <x:v>Unexplained residual</x:v>
      </x:c>
      <x:c r="K13" s="14" t="n">
        <x:f>IF($H$10&lt;&gt;"Recorded","",IF(AND($H$7=0,$H$6=$E$9,EXACT($E$10,"Confirmed")),K12-SUM(K9:K11),""))</x:f>
        <x:v>0</x:v>
      </x:c>
      <x:c r="L13" s="4"/>
      <x:c r="M13" s="4"/>
      <x:c r="N13" s="4"/>
      <x:c r="O13" s="4"/>
      <x:c r="P13" s="4"/>
    </x:row>
    <x:row r="14" ht="25" customHeight="1">
      <x:c r="A14" s="4"/>
      <x:c r="B14" s="4"/>
      <x:c r="C14" s="4"/>
      <x:c r="D14" s="4"/>
      <x:c r="E14" s="4"/>
      <x:c r="F14" s="4"/>
      <x:c r="G14" s="4"/>
      <x:c r="H14" s="4"/>
      <x:c r="I14" s="4"/>
      <x:c r="J14" s="9" t="str">
        <x:v>Change / revised base</x:v>
      </x:c>
      <x:c r="K14" s="27" t="n">
        <x:f>IF($H$10&lt;&gt;"Recorded","",IF(AND($H$7=0,$H$6=$E$9,EXACT($E$10,"Confirmed")),IF(SIGN(E7)=0,"n.a. zero base",IF(SIGN(ABS(K12)-ABS(E7)*1E12)&gt;0,"n.a. ratio out of range",K12/E7)),""))</x:f>
        <x:v>0.10454545454545454</x:v>
      </x:c>
      <x:c r="L14" s="4"/>
      <x:c r="M14" s="4"/>
      <x:c r="N14" s="4"/>
      <x:c r="O14" s="4"/>
      <x:c r="P14" s="4"/>
    </x:row>
    <x:row r="15" ht="25" customHeight="1">
      <x:c r="A15" s="4"/>
      <x:c r="B15" s="4"/>
      <x:c r="C15" s="4"/>
      <x:c r="D15" s="4"/>
      <x:c r="E15" s="4"/>
      <x:c r="F15" s="4"/>
      <x:c r="G15" s="4"/>
      <x:c r="H15" s="4"/>
      <x:c r="I15" s="4"/>
      <x:c r="J15" s="4"/>
      <x:c r="K15" s="4"/>
      <x:c r="L15" s="4"/>
      <x:c r="M15" s="4"/>
      <x:c r="N15" s="4"/>
      <x:c r="O15" s="4"/>
      <x:c r="P15" s="4"/>
    </x:row>
    <x:row r="16" ht="25" customHeight="1">
      <x:c r="A16" s="8" t="str">
        <x:v>All arithmetic is draft until evidence and review are complete. Tolerance is an entered arithmetic threshold, not materiality.</x:v>
      </x:c>
      <x:c r="B16" s="4"/>
      <x:c r="C16" s="4"/>
      <x:c r="D16" s="4"/>
      <x:c r="E16" s="4"/>
      <x:c r="F16" s="4"/>
      <x:c r="G16" s="4"/>
      <x:c r="H16" s="4"/>
      <x:c r="I16" s="4"/>
      <x:c r="J16" s="4"/>
      <x:c r="K16" s="4"/>
      <x:c r="L16" s="4"/>
      <x:c r="M16" s="4"/>
      <x:c r="N16" s="4"/>
      <x:c r="O16" s="4"/>
      <x:c r="P16" s="4"/>
    </x:row>
    <x:row r="17" ht="25" customHeight="1">
      <x:c r="A17" s="8" t="str">
        <x:v>Residual = current − supplied revised base − activity − factor − boundary. A zero residual does not establish causality.</x:v>
      </x:c>
      <x:c r="B17" s="4"/>
      <x:c r="C17" s="4"/>
      <x:c r="D17" s="4"/>
      <x:c r="E17" s="4"/>
      <x:c r="F17" s="4"/>
      <x:c r="G17" s="4"/>
      <x:c r="H17" s="4"/>
      <x:c r="I17" s="4"/>
      <x:c r="J17" s="4"/>
      <x:c r="K17" s="4"/>
      <x:c r="L17" s="4"/>
      <x:c r="M17" s="4"/>
      <x:c r="N17" s="4"/>
      <x:c r="O17" s="4"/>
      <x:c r="P17" s="4"/>
    </x:row>
    <x:row r="18" ht="25" customHeight="1">
      <x:c r="A18" s="8" t="str">
        <x:v>Base revisions must reconcile to the independent revised-base control. Keep Scope 2 method views separate.</x:v>
      </x:c>
      <x:c r="B18" s="4"/>
      <x:c r="C18" s="4"/>
      <x:c r="D18" s="4"/>
      <x:c r="E18" s="4"/>
      <x:c r="F18" s="4"/>
      <x:c r="G18" s="4"/>
      <x:c r="H18" s="4"/>
      <x:c r="I18" s="4"/>
      <x:c r="J18" s="4"/>
      <x:c r="K18" s="4"/>
      <x:c r="L18" s="4"/>
      <x:c r="M18" s="4"/>
      <x:c r="N18" s="4"/>
      <x:c r="O18" s="4"/>
      <x:c r="P18" s="4"/>
    </x:row>
    <x:row r="19" ht="25" customHeight="1">
      <x:c r="A19" s="4"/>
      <x:c r="B19" s="4"/>
      <x:c r="C19" s="4"/>
      <x:c r="D19" s="4"/>
      <x:c r="E19" s="4"/>
      <x:c r="F19" s="4"/>
      <x:c r="G19" s="4"/>
      <x:c r="H19" s="4"/>
      <x:c r="I19" s="4"/>
      <x:c r="J19" s="4"/>
      <x:c r="K19" s="4"/>
      <x:c r="L19" s="4"/>
      <x:c r="M19" s="4"/>
      <x:c r="N19" s="4"/>
      <x:c r="O19" s="4"/>
      <x:c r="P19" s="4"/>
    </x:row>
    <x:row r="20" ht="54" customHeight="1">
      <x:c r="A20" s="23" t="str">
        <x:v>Component ID</x:v>
      </x:c>
      <x:c r="B20" s="24" t="str">
        <x:v>Movement bucket</x:v>
      </x:c>
      <x:c r="C20" s="24" t="str">
        <x:v>Signed amount tCO2e</x:v>
      </x:c>
      <x:c r="D20" s="24" t="str">
        <x:v>Explanation</x:v>
      </x:c>
      <x:c r="E20" s="24" t="str">
        <x:v>Calculation / evidence reference</x:v>
      </x:c>
      <x:c r="F20" s="24" t="str">
        <x:v>Sequence / interaction treatment</x:v>
      </x:c>
      <x:c r="G20" s="24" t="str">
        <x:v>Review state</x:v>
      </x:c>
      <x:c r="H20" s="24" t="str">
        <x:v>Reviewer role</x:v>
      </x:c>
      <x:c r="I20" s="24" t="str">
        <x:v>Reviewed on</x:v>
      </x:c>
      <x:c r="J20" s="24" t="str">
        <x:v>Review reference</x:v>
      </x:c>
      <x:c r="K20" s="24" t="str">
        <x:v>Open action</x:v>
      </x:c>
      <x:c r="L20" s="24" t="str">
        <x:v>Action owner</x:v>
      </x:c>
      <x:c r="M20" s="24" t="str">
        <x:v>Action due</x:v>
      </x:c>
      <x:c r="N20" s="24" t="str">
        <x:v>Input check</x:v>
      </x:c>
      <x:c r="O20" s="24" t="str">
        <x:v>Review position</x:v>
      </x:c>
      <x:c r="P20" s="25" t="str">
        <x:v>Days after due</x:v>
      </x:c>
    </x:row>
    <x:row r="21" ht="92" customHeight="1">
      <x:c r="A21" s="11" t="str">
        <x:v>EX-01</x:v>
      </x:c>
      <x:c r="B21" s="11" t="str">
        <x:v>Base revision</x:v>
      </x:c>
      <x:c r="C21" s="11" t="n">
        <x:v>100</x:v>
      </x:c>
      <x:c r="D21" s="11" t="str">
        <x:v>FICTIONAL correction to the originally reported base</x:v>
      </x:c>
      <x:c r="E21" s="11" t="str">
        <x:v>FICTIONAL base correction workpaper BR-01</x:v>
      </x:c>
      <x:c r="F21" s="11" t="str">
        <x:v>FICTIONAL step 1: revise base; none of this amount is repeated in later buckets</x:v>
      </x:c>
      <x:c r="G21" s="11" t="str">
        <x:v>Reviewed</x:v>
      </x:c>
      <x:c r="H21" s="11" t="str">
        <x:v>Fictional inventory reviewer</x:v>
      </x:c>
      <x:c r="I21" s="11" t="n">
        <x:v>46130</x:v>
      </x:c>
      <x:c r="J21" s="11" t="str">
        <x:v>FICTIONAL review RV-01</x:v>
      </x:c>
      <x:c r="K21" s="11"/>
      <x:c r="L21" s="11"/>
      <x:c r="M21" s="11"/>
      <x:c r="N21" s="26" t="str">
        <x:f>IF(COUNTA(A21:M21)=0,"",IFERROR(IF(OR(ISERROR(A21),ISERROR(B21),ISERROR(C21),ISERROR(D21),ISERROR(E21),ISERROR(F21),ISERROR(G21),ISERROR(H21),ISERROR(I21),ISERROR(J21),ISERROR(K21),ISERROR(L21),ISERROR(M21)),"Check: input error",IF(OR(AND(LEN(A21&amp;"")&gt;0,NOT(ISTEXT(A21))),AND(LEN(B21&amp;"")&gt;0,NOT(ISTEXT(B21))),AND(LEN(D21&amp;"")&gt;0,NOT(ISTEXT(D21))),AND(LEN(E21&amp;"")&gt;0,NOT(ISTEXT(E21))),AND(LEN(F21&amp;"")&gt;0,NOT(ISTEXT(F21))),AND(LEN(G21&amp;"")&gt;0,NOT(ISTEXT(G21))),AND(LEN(H21&amp;"")&gt;0,NOT(ISTEXT(H21))),AND(LEN(J21&amp;"")&gt;0,NOT(ISTEXT(J21))),AND(LEN(K21&amp;"")&gt;0,NOT(ISTEXT(K21))),AND(LEN(L21&amp;"")&gt;0,NOT(ISTEXT(L21)))),"Check: text input required",IF($H$10&lt;&gt;"Recorded","Check: comparison setup",IF(OR(LEN(TRIM(A21&amp;""))=0),"Check: component ID missing",IF(NOT(EXACT(A21,TRIM(A21))),"Check: component ID untrimmed",IF(OR(ISNUMBER(FIND("*",A21)),ISNUMBER(FIND("?",A21)),ISNUMBER(FIND("~",A21))),"Check: component ID wildcard",IF(COUNTIFS($A$21:$A$60,A21)&gt;1,"Check: duplicate component ID",IF(NOT(OR(EXACT(B21,"Base revision"),EXACT(B21,"Activity"),EXACT(B21,"Factor"),EXACT(B21,"Boundary"))),"Check: movement bucket invalid",IF(NOT(IF(AND(ISNUMBER(C21),NOT(ISLOGICAL(C21))),AND(TRUE,SIGN(ABS(C21)-1E12)&lt;=0,OR(SIGN(C21)=0,SIGN(ABS(C21)-1E-300)&gt;=0)),FALSE)),"Check: signed amount invalid",IF(OR(LEN(TRIM(D21&amp;""))=0,LEN(TRIM(E21&amp;""))=0,LEN(TRIM(F21&amp;""))=0),"Check: explanation or evidence missing",IF(NOT(OR(EXACT(G21,"Not reviewed"),EXACT(G21,"Changes required"),EXACT(G21,"Reviewed"))),"Check: review state invalid",IF(OR(AND(LEN(I21&amp;"")&gt;0,NOT(IF(AND(ISNUMBER(I21),NOT(ISLOGICAL(I21))),AND(SIGN(I21-1)&gt;=0,SIGN(I21-2958465)&lt;=0,SIGN(MOD(I21,1))=0),FALSE))),AND(LEN(M21&amp;"")&gt;0,NOT(IF(AND(ISNUMBER(M21),NOT(ISLOGICAL(M21))),AND(SIGN(M21-1)&gt;=0,SIGN(M21-2958465)&lt;=0,SIGN(MOD(M21,1))=0),FALSE)))),"Check: entered date invalid",IF(AND(LEN(I21&amp;"")&gt;0,OR(I21&lt;$B$11,I21&gt;$B$12)),"Check: review chronology",IF(AND(NOT(EXACT(G21,"Not reviewed")),OR(LEN(TRIM(H21&amp;""))=0,LEN(TRIM(I21&amp;""))=0,LEN(TRIM(J21&amp;""))=0)),"Check: review record incomplete",IF(AND(EXACT(G21,"Not reviewed"),LEN(I21&amp;"")&gt;0),"Check: update review state",IF(AND(LEN(TRIM(K21&amp;""))=0,OR(LEN(L21&amp;"")&gt;0,LEN(M21&amp;"")&gt;0)),"Check: action fields have no action",IF(AND(OR(NOT(EXACT(G21,"Reviewed")),LEN(K21&amp;"")&gt;0),OR(LEN(TRIM(K21&amp;""))=0,LEN(TRIM(L21&amp;""))=0,LEN(TRIM(M21&amp;""))=0)),"Check: action incomplete","Recorded"))))))))))))))))),"Check: input error"))</x:f>
        <x:v>Recorded</x:v>
      </x:c>
      <x:c r="O21" s="26" t="str">
        <x:f>IF(LEN(N21)=0,"",IF(N21&lt;&gt;"Recorded","Check: resolve input issue",IF(NOT(EXACT(G21,"Reviewed")),"Review pending",IF(LEN(K21&amp;"")&gt;0,"Action open","Reviewed"))))</x:f>
        <x:v>Reviewed</x:v>
      </x:c>
      <x:c r="P21" s="26" t="str">
        <x:f>IF(N21="Recorded",IF(LEN(K21&amp;"")&gt;0,$B$12-M21,""),"")</x:f>
      </x:c>
    </x:row>
    <x:row r="22" ht="92" customHeight="1">
      <x:c r="A22" s="11" t="str">
        <x:v>EX-02</x:v>
      </x:c>
      <x:c r="B22" s="11" t="str">
        <x:v>Activity</x:v>
      </x:c>
      <x:c r="C22" s="11" t="n">
        <x:v>150</x:v>
      </x:c>
      <x:c r="D22" s="11" t="str">
        <x:v>FICTIONAL isolated increase in comparable activity</x:v>
      </x:c>
      <x:c r="E22" s="11" t="str">
        <x:v>FICTIONAL workpaper A-01</x:v>
      </x:c>
      <x:c r="F22" s="11" t="str">
        <x:v>FICTIONAL step 2: activity first using revised-base factors; interaction assigned to later factor step</x:v>
      </x:c>
      <x:c r="G22" s="11" t="str">
        <x:v>Reviewed</x:v>
      </x:c>
      <x:c r="H22" s="11" t="str">
        <x:v>Fictional inventory reviewer</x:v>
      </x:c>
      <x:c r="I22" s="11" t="n">
        <x:v>46130</x:v>
      </x:c>
      <x:c r="J22" s="11" t="str">
        <x:v>FICTIONAL review RV-02</x:v>
      </x:c>
      <x:c r="K22" s="11"/>
      <x:c r="L22" s="11"/>
      <x:c r="M22" s="11"/>
      <x:c r="N22" s="26" t="str">
        <x:f>IF(COUNTA(A22:M22)=0,"",IFERROR(IF(OR(ISERROR(A22),ISERROR(B22),ISERROR(C22),ISERROR(D22),ISERROR(E22),ISERROR(F22),ISERROR(G22),ISERROR(H22),ISERROR(I22),ISERROR(J22),ISERROR(K22),ISERROR(L22),ISERROR(M22)),"Check: input error",IF(OR(AND(LEN(A22&amp;"")&gt;0,NOT(ISTEXT(A22))),AND(LEN(B22&amp;"")&gt;0,NOT(ISTEXT(B22))),AND(LEN(D22&amp;"")&gt;0,NOT(ISTEXT(D22))),AND(LEN(E22&amp;"")&gt;0,NOT(ISTEXT(E22))),AND(LEN(F22&amp;"")&gt;0,NOT(ISTEXT(F22))),AND(LEN(G22&amp;"")&gt;0,NOT(ISTEXT(G22))),AND(LEN(H22&amp;"")&gt;0,NOT(ISTEXT(H22))),AND(LEN(J22&amp;"")&gt;0,NOT(ISTEXT(J22))),AND(LEN(K22&amp;"")&gt;0,NOT(ISTEXT(K22))),AND(LEN(L22&amp;"")&gt;0,NOT(ISTEXT(L22)))),"Check: text input required",IF($H$10&lt;&gt;"Recorded","Check: comparison setup",IF(OR(LEN(TRIM(A22&amp;""))=0),"Check: component ID missing",IF(NOT(EXACT(A22,TRIM(A22))),"Check: component ID untrimmed",IF(OR(ISNUMBER(FIND("*",A22)),ISNUMBER(FIND("?",A22)),ISNUMBER(FIND("~",A22))),"Check: component ID wildcard",IF(COUNTIFS($A$21:$A$60,A22)&gt;1,"Check: duplicate component ID",IF(NOT(OR(EXACT(B22,"Base revision"),EXACT(B22,"Activity"),EXACT(B22,"Factor"),EXACT(B22,"Boundary"))),"Check: movement bucket invalid",IF(NOT(IF(AND(ISNUMBER(C22),NOT(ISLOGICAL(C22))),AND(TRUE,SIGN(ABS(C22)-1E12)&lt;=0,OR(SIGN(C22)=0,SIGN(ABS(C22)-1E-300)&gt;=0)),FALSE)),"Check: signed amount invalid",IF(OR(LEN(TRIM(D22&amp;""))=0,LEN(TRIM(E22&amp;""))=0,LEN(TRIM(F22&amp;""))=0),"Check: explanation or evidence missing",IF(NOT(OR(EXACT(G22,"Not reviewed"),EXACT(G22,"Changes required"),EXACT(G22,"Reviewed"))),"Check: review state invalid",IF(OR(AND(LEN(I22&amp;"")&gt;0,NOT(IF(AND(ISNUMBER(I22),NOT(ISLOGICAL(I22))),AND(SIGN(I22-1)&gt;=0,SIGN(I22-2958465)&lt;=0,SIGN(MOD(I22,1))=0),FALSE))),AND(LEN(M22&amp;"")&gt;0,NOT(IF(AND(ISNUMBER(M22),NOT(ISLOGICAL(M22))),AND(SIGN(M22-1)&gt;=0,SIGN(M22-2958465)&lt;=0,SIGN(MOD(M22,1))=0),FALSE)))),"Check: entered date invalid",IF(AND(LEN(I22&amp;"")&gt;0,OR(I22&lt;$B$11,I22&gt;$B$12)),"Check: review chronology",IF(AND(NOT(EXACT(G22,"Not reviewed")),OR(LEN(TRIM(H22&amp;""))=0,LEN(TRIM(I22&amp;""))=0,LEN(TRIM(J22&amp;""))=0)),"Check: review record incomplete",IF(AND(EXACT(G22,"Not reviewed"),LEN(I22&amp;"")&gt;0),"Check: update review state",IF(AND(LEN(TRIM(K22&amp;""))=0,OR(LEN(L22&amp;"")&gt;0,LEN(M22&amp;"")&gt;0)),"Check: action fields have no action",IF(AND(OR(NOT(EXACT(G22,"Reviewed")),LEN(K22&amp;"")&gt;0),OR(LEN(TRIM(K22&amp;""))=0,LEN(TRIM(L22&amp;""))=0,LEN(TRIM(M22&amp;""))=0)),"Check: action incomplete","Recorded"))))))))))))))))),"Check: input error"))</x:f>
        <x:v>Recorded</x:v>
      </x:c>
      <x:c r="O22" s="26" t="str">
        <x:f>IF(LEN(N22)=0,"",IF(N22&lt;&gt;"Recorded","Check: resolve input issue",IF(NOT(EXACT(G22,"Reviewed")),"Review pending",IF(LEN(K22&amp;"")&gt;0,"Action open","Reviewed"))))</x:f>
        <x:v>Reviewed</x:v>
      </x:c>
      <x:c r="P22" s="26" t="str">
        <x:f>IF(N22="Recorded",IF(LEN(K22&amp;"")&gt;0,$B$12-M22,""),"")</x:f>
      </x:c>
    </x:row>
    <x:row r="23" ht="92" customHeight="1">
      <x:c r="A23" s="11" t="str">
        <x:v>EX-03</x:v>
      </x:c>
      <x:c r="B23" s="11" t="str">
        <x:v>Factor</x:v>
      </x:c>
      <x:c r="C23" s="11" t="n">
        <x:v>-40</x:v>
      </x:c>
      <x:c r="D23" s="11" t="str">
        <x:v>FICTIONAL factor change effect on current activity</x:v>
      </x:c>
      <x:c r="E23" s="11" t="str">
        <x:v>FICTIONAL workpaper F-01</x:v>
      </x:c>
      <x:c r="F23" s="11" t="str">
        <x:v>FICTIONAL step 3: factor update on current activity includes the activity-factor interaction</x:v>
      </x:c>
      <x:c r="G23" s="11" t="str">
        <x:v>Reviewed</x:v>
      </x:c>
      <x:c r="H23" s="11" t="str">
        <x:v>Fictional inventory reviewer</x:v>
      </x:c>
      <x:c r="I23" s="11" t="n">
        <x:v>46130</x:v>
      </x:c>
      <x:c r="J23" s="11" t="str">
        <x:v>FICTIONAL review RV-03</x:v>
      </x:c>
      <x:c r="K23" s="11"/>
      <x:c r="L23" s="11"/>
      <x:c r="M23" s="11"/>
      <x:c r="N23" s="26" t="str">
        <x:f>IF(COUNTA(A23:M23)=0,"",IFERROR(IF(OR(ISERROR(A23),ISERROR(B23),ISERROR(C23),ISERROR(D23),ISERROR(E23),ISERROR(F23),ISERROR(G23),ISERROR(H23),ISERROR(I23),ISERROR(J23),ISERROR(K23),ISERROR(L23),ISERROR(M23)),"Check: input error",IF(OR(AND(LEN(A23&amp;"")&gt;0,NOT(ISTEXT(A23))),AND(LEN(B23&amp;"")&gt;0,NOT(ISTEXT(B23))),AND(LEN(D23&amp;"")&gt;0,NOT(ISTEXT(D23))),AND(LEN(E23&amp;"")&gt;0,NOT(ISTEXT(E23))),AND(LEN(F23&amp;"")&gt;0,NOT(ISTEXT(F23))),AND(LEN(G23&amp;"")&gt;0,NOT(ISTEXT(G23))),AND(LEN(H23&amp;"")&gt;0,NOT(ISTEXT(H23))),AND(LEN(J23&amp;"")&gt;0,NOT(ISTEXT(J23))),AND(LEN(K23&amp;"")&gt;0,NOT(ISTEXT(K23))),AND(LEN(L23&amp;"")&gt;0,NOT(ISTEXT(L23)))),"Check: text input required",IF($H$10&lt;&gt;"Recorded","Check: comparison setup",IF(OR(LEN(TRIM(A23&amp;""))=0),"Check: component ID missing",IF(NOT(EXACT(A23,TRIM(A23))),"Check: component ID untrimmed",IF(OR(ISNUMBER(FIND("*",A23)),ISNUMBER(FIND("?",A23)),ISNUMBER(FIND("~",A23))),"Check: component ID wildcard",IF(COUNTIFS($A$21:$A$60,A23)&gt;1,"Check: duplicate component ID",IF(NOT(OR(EXACT(B23,"Base revision"),EXACT(B23,"Activity"),EXACT(B23,"Factor"),EXACT(B23,"Boundary"))),"Check: movement bucket invalid",IF(NOT(IF(AND(ISNUMBER(C23),NOT(ISLOGICAL(C23))),AND(TRUE,SIGN(ABS(C23)-1E12)&lt;=0,OR(SIGN(C23)=0,SIGN(ABS(C23)-1E-300)&gt;=0)),FALSE)),"Check: signed amount invalid",IF(OR(LEN(TRIM(D23&amp;""))=0,LEN(TRIM(E23&amp;""))=0,LEN(TRIM(F23&amp;""))=0),"Check: explanation or evidence missing",IF(NOT(OR(EXACT(G23,"Not reviewed"),EXACT(G23,"Changes required"),EXACT(G23,"Reviewed"))),"Check: review state invalid",IF(OR(AND(LEN(I23&amp;"")&gt;0,NOT(IF(AND(ISNUMBER(I23),NOT(ISLOGICAL(I23))),AND(SIGN(I23-1)&gt;=0,SIGN(I23-2958465)&lt;=0,SIGN(MOD(I23,1))=0),FALSE))),AND(LEN(M23&amp;"")&gt;0,NOT(IF(AND(ISNUMBER(M23),NOT(ISLOGICAL(M23))),AND(SIGN(M23-1)&gt;=0,SIGN(M23-2958465)&lt;=0,SIGN(MOD(M23,1))=0),FALSE)))),"Check: entered date invalid",IF(AND(LEN(I23&amp;"")&gt;0,OR(I23&lt;$B$11,I23&gt;$B$12)),"Check: review chronology",IF(AND(NOT(EXACT(G23,"Not reviewed")),OR(LEN(TRIM(H23&amp;""))=0,LEN(TRIM(I23&amp;""))=0,LEN(TRIM(J23&amp;""))=0)),"Check: review record incomplete",IF(AND(EXACT(G23,"Not reviewed"),LEN(I23&amp;"")&gt;0),"Check: update review state",IF(AND(LEN(TRIM(K23&amp;""))=0,OR(LEN(L23&amp;"")&gt;0,LEN(M23&amp;"")&gt;0)),"Check: action fields have no action",IF(AND(OR(NOT(EXACT(G23,"Reviewed")),LEN(K23&amp;"")&gt;0),OR(LEN(TRIM(K23&amp;""))=0,LEN(TRIM(L23&amp;""))=0,LEN(TRIM(M23&amp;""))=0)),"Check: action incomplete","Recorded"))))))))))))))))),"Check: input error"))</x:f>
        <x:v>Recorded</x:v>
      </x:c>
      <x:c r="O23" s="26" t="str">
        <x:f>IF(LEN(N23)=0,"",IF(N23&lt;&gt;"Recorded","Check: resolve input issue",IF(NOT(EXACT(G23,"Reviewed")),"Review pending",IF(LEN(K23&amp;"")&gt;0,"Action open","Reviewed"))))</x:f>
        <x:v>Reviewed</x:v>
      </x:c>
      <x:c r="P23" s="26" t="str">
        <x:f>IF(N23="Recorded",IF(LEN(K23&amp;"")&gt;0,$B$12-M23,""),"")</x:f>
      </x:c>
    </x:row>
    <x:row r="24" ht="92" customHeight="1">
      <x:c r="A24" s="11" t="str">
        <x:v>EX-04</x:v>
      </x:c>
      <x:c r="B24" s="11" t="str">
        <x:v>Boundary</x:v>
      </x:c>
      <x:c r="C24" s="11" t="n">
        <x:v>5</x:v>
      </x:c>
      <x:c r="D24" s="11" t="str">
        <x:v>FICTIONAL separately quantified boundary movement</x:v>
      </x:c>
      <x:c r="E24" s="11" t="str">
        <x:v>FICTIONAL workpaper B-01</x:v>
      </x:c>
      <x:c r="F24" s="11" t="str">
        <x:v>FICTIONAL step 4: separately tracked population, excluded from earlier component calculations</x:v>
      </x:c>
      <x:c r="G24" s="11" t="str">
        <x:v>Reviewed</x:v>
      </x:c>
      <x:c r="H24" s="11" t="str">
        <x:v>Fictional inventory reviewer</x:v>
      </x:c>
      <x:c r="I24" s="11" t="n">
        <x:v>46130</x:v>
      </x:c>
      <x:c r="J24" s="11" t="str">
        <x:v>FICTIONAL review RV-04</x:v>
      </x:c>
      <x:c r="K24" s="11"/>
      <x:c r="L24" s="11"/>
      <x:c r="M24" s="11"/>
      <x:c r="N24" s="26" t="str">
        <x:f>IF(COUNTA(A24:M24)=0,"",IFERROR(IF(OR(ISERROR(A24),ISERROR(B24),ISERROR(C24),ISERROR(D24),ISERROR(E24),ISERROR(F24),ISERROR(G24),ISERROR(H24),ISERROR(I24),ISERROR(J24),ISERROR(K24),ISERROR(L24),ISERROR(M24)),"Check: input error",IF(OR(AND(LEN(A24&amp;"")&gt;0,NOT(ISTEXT(A24))),AND(LEN(B24&amp;"")&gt;0,NOT(ISTEXT(B24))),AND(LEN(D24&amp;"")&gt;0,NOT(ISTEXT(D24))),AND(LEN(E24&amp;"")&gt;0,NOT(ISTEXT(E24))),AND(LEN(F24&amp;"")&gt;0,NOT(ISTEXT(F24))),AND(LEN(G24&amp;"")&gt;0,NOT(ISTEXT(G24))),AND(LEN(H24&amp;"")&gt;0,NOT(ISTEXT(H24))),AND(LEN(J24&amp;"")&gt;0,NOT(ISTEXT(J24))),AND(LEN(K24&amp;"")&gt;0,NOT(ISTEXT(K24))),AND(LEN(L24&amp;"")&gt;0,NOT(ISTEXT(L24)))),"Check: text input required",IF($H$10&lt;&gt;"Recorded","Check: comparison setup",IF(OR(LEN(TRIM(A24&amp;""))=0),"Check: component ID missing",IF(NOT(EXACT(A24,TRIM(A24))),"Check: component ID untrimmed",IF(OR(ISNUMBER(FIND("*",A24)),ISNUMBER(FIND("?",A24)),ISNUMBER(FIND("~",A24))),"Check: component ID wildcard",IF(COUNTIFS($A$21:$A$60,A24)&gt;1,"Check: duplicate component ID",IF(NOT(OR(EXACT(B24,"Base revision"),EXACT(B24,"Activity"),EXACT(B24,"Factor"),EXACT(B24,"Boundary"))),"Check: movement bucket invalid",IF(NOT(IF(AND(ISNUMBER(C24),NOT(ISLOGICAL(C24))),AND(TRUE,SIGN(ABS(C24)-1E12)&lt;=0,OR(SIGN(C24)=0,SIGN(ABS(C24)-1E-300)&gt;=0)),FALSE)),"Check: signed amount invalid",IF(OR(LEN(TRIM(D24&amp;""))=0,LEN(TRIM(E24&amp;""))=0,LEN(TRIM(F24&amp;""))=0),"Check: explanation or evidence missing",IF(NOT(OR(EXACT(G24,"Not reviewed"),EXACT(G24,"Changes required"),EXACT(G24,"Reviewed"))),"Check: review state invalid",IF(OR(AND(LEN(I24&amp;"")&gt;0,NOT(IF(AND(ISNUMBER(I24),NOT(ISLOGICAL(I24))),AND(SIGN(I24-1)&gt;=0,SIGN(I24-2958465)&lt;=0,SIGN(MOD(I24,1))=0),FALSE))),AND(LEN(M24&amp;"")&gt;0,NOT(IF(AND(ISNUMBER(M24),NOT(ISLOGICAL(M24))),AND(SIGN(M24-1)&gt;=0,SIGN(M24-2958465)&lt;=0,SIGN(MOD(M24,1))=0),FALSE)))),"Check: entered date invalid",IF(AND(LEN(I24&amp;"")&gt;0,OR(I24&lt;$B$11,I24&gt;$B$12)),"Check: review chronology",IF(AND(NOT(EXACT(G24,"Not reviewed")),OR(LEN(TRIM(H24&amp;""))=0,LEN(TRIM(I24&amp;""))=0,LEN(TRIM(J24&amp;""))=0)),"Check: review record incomplete",IF(AND(EXACT(G24,"Not reviewed"),LEN(I24&amp;"")&gt;0),"Check: update review state",IF(AND(LEN(TRIM(K24&amp;""))=0,OR(LEN(L24&amp;"")&gt;0,LEN(M24&amp;"")&gt;0)),"Check: action fields have no action",IF(AND(OR(NOT(EXACT(G24,"Reviewed")),LEN(K24&amp;"")&gt;0),OR(LEN(TRIM(K24&amp;""))=0,LEN(TRIM(L24&amp;""))=0,LEN(TRIM(M24&amp;""))=0)),"Check: action incomplete","Recorded"))))))))))))))))),"Check: input error"))</x:f>
        <x:v>Recorded</x:v>
      </x:c>
      <x:c r="O24" s="26" t="str">
        <x:f>IF(LEN(N24)=0,"",IF(N24&lt;&gt;"Recorded","Check: resolve input issue",IF(NOT(EXACT(G24,"Reviewed")),"Review pending",IF(LEN(K24&amp;"")&gt;0,"Action open","Reviewed"))))</x:f>
        <x:v>Reviewed</x:v>
      </x:c>
      <x:c r="P24" s="26" t="str">
        <x:f>IF(N24="Recorded",IF(LEN(K24&amp;"")&gt;0,$B$12-M24,""),"")</x:f>
      </x:c>
    </x:row>
    <x:row r="25" ht="92" customHeight="1">
      <x:c r="A25" s="11"/>
      <x:c r="B25" s="11"/>
      <x:c r="C25" s="11"/>
      <x:c r="D25" s="11"/>
      <x:c r="E25" s="11"/>
      <x:c r="F25" s="11"/>
      <x:c r="G25" s="11"/>
      <x:c r="H25" s="11"/>
      <x:c r="I25" s="11"/>
      <x:c r="J25" s="11"/>
      <x:c r="K25" s="11"/>
      <x:c r="L25" s="11"/>
      <x:c r="M25" s="11"/>
      <x:c r="N25" s="26" t="str">
        <x:f>IF(COUNTA(A25:M25)=0,"",IFERROR(IF(OR(ISERROR(A25),ISERROR(B25),ISERROR(C25),ISERROR(D25),ISERROR(E25),ISERROR(F25),ISERROR(G25),ISERROR(H25),ISERROR(I25),ISERROR(J25),ISERROR(K25),ISERROR(L25),ISERROR(M25)),"Check: input error",IF(OR(AND(LEN(A25&amp;"")&gt;0,NOT(ISTEXT(A25))),AND(LEN(B25&amp;"")&gt;0,NOT(ISTEXT(B25))),AND(LEN(D25&amp;"")&gt;0,NOT(ISTEXT(D25))),AND(LEN(E25&amp;"")&gt;0,NOT(ISTEXT(E25))),AND(LEN(F25&amp;"")&gt;0,NOT(ISTEXT(F25))),AND(LEN(G25&amp;"")&gt;0,NOT(ISTEXT(G25))),AND(LEN(H25&amp;"")&gt;0,NOT(ISTEXT(H25))),AND(LEN(J25&amp;"")&gt;0,NOT(ISTEXT(J25))),AND(LEN(K25&amp;"")&gt;0,NOT(ISTEXT(K25))),AND(LEN(L25&amp;"")&gt;0,NOT(ISTEXT(L25)))),"Check: text input required",IF($H$10&lt;&gt;"Recorded","Check: comparison setup",IF(OR(LEN(TRIM(A25&amp;""))=0),"Check: component ID missing",IF(NOT(EXACT(A25,TRIM(A25))),"Check: component ID untrimmed",IF(OR(ISNUMBER(FIND("*",A25)),ISNUMBER(FIND("?",A25)),ISNUMBER(FIND("~",A25))),"Check: component ID wildcard",IF(COUNTIFS($A$21:$A$60,A25)&gt;1,"Check: duplicate component ID",IF(NOT(OR(EXACT(B25,"Base revision"),EXACT(B25,"Activity"),EXACT(B25,"Factor"),EXACT(B25,"Boundary"))),"Check: movement bucket invalid",IF(NOT(IF(AND(ISNUMBER(C25),NOT(ISLOGICAL(C25))),AND(TRUE,SIGN(ABS(C25)-1E12)&lt;=0,OR(SIGN(C25)=0,SIGN(ABS(C25)-1E-300)&gt;=0)),FALSE)),"Check: signed amount invalid",IF(OR(LEN(TRIM(D25&amp;""))=0,LEN(TRIM(E25&amp;""))=0,LEN(TRIM(F25&amp;""))=0),"Check: explanation or evidence missing",IF(NOT(OR(EXACT(G25,"Not reviewed"),EXACT(G25,"Changes required"),EXACT(G25,"Reviewed"))),"Check: review state invalid",IF(OR(AND(LEN(I25&amp;"")&gt;0,NOT(IF(AND(ISNUMBER(I25),NOT(ISLOGICAL(I25))),AND(SIGN(I25-1)&gt;=0,SIGN(I25-2958465)&lt;=0,SIGN(MOD(I25,1))=0),FALSE))),AND(LEN(M25&amp;"")&gt;0,NOT(IF(AND(ISNUMBER(M25),NOT(ISLOGICAL(M25))),AND(SIGN(M25-1)&gt;=0,SIGN(M25-2958465)&lt;=0,SIGN(MOD(M25,1))=0),FALSE)))),"Check: entered date invalid",IF(AND(LEN(I25&amp;"")&gt;0,OR(I25&lt;$B$11,I25&gt;$B$12)),"Check: review chronology",IF(AND(NOT(EXACT(G25,"Not reviewed")),OR(LEN(TRIM(H25&amp;""))=0,LEN(TRIM(I25&amp;""))=0,LEN(TRIM(J25&amp;""))=0)),"Check: review record incomplete",IF(AND(EXACT(G25,"Not reviewed"),LEN(I25&amp;"")&gt;0),"Check: update review state",IF(AND(LEN(TRIM(K25&amp;""))=0,OR(LEN(L25&amp;"")&gt;0,LEN(M25&amp;"")&gt;0)),"Check: action fields have no action",IF(AND(OR(NOT(EXACT(G25,"Reviewed")),LEN(K25&amp;"")&gt;0),OR(LEN(TRIM(K25&amp;""))=0,LEN(TRIM(L25&amp;""))=0,LEN(TRIM(M25&amp;""))=0)),"Check: action incomplete","Recorded"))))))))))))))))),"Check: input error"))</x:f>
      </x:c>
      <x:c r="O25" s="26" t="str">
        <x:f>IF(LEN(N25)=0,"",IF(N25&lt;&gt;"Recorded","Check: resolve input issue",IF(NOT(EXACT(G25,"Reviewed")),"Review pending",IF(LEN(K25&amp;"")&gt;0,"Action open","Reviewed"))))</x:f>
      </x:c>
      <x:c r="P25" s="26" t="str">
        <x:f>IF(N25="Recorded",IF(LEN(K25&amp;"")&gt;0,$B$12-M25,""),"")</x:f>
      </x:c>
    </x:row>
    <x:row r="26" ht="92" customHeight="1">
      <x:c r="A26" s="11"/>
      <x:c r="B26" s="11"/>
      <x:c r="C26" s="11"/>
      <x:c r="D26" s="11"/>
      <x:c r="E26" s="11"/>
      <x:c r="F26" s="11"/>
      <x:c r="G26" s="11"/>
      <x:c r="H26" s="11"/>
      <x:c r="I26" s="11"/>
      <x:c r="J26" s="11"/>
      <x:c r="K26" s="11"/>
      <x:c r="L26" s="11"/>
      <x:c r="M26" s="11"/>
      <x:c r="N26" s="26" t="str">
        <x:f>IF(COUNTA(A26:M26)=0,"",IFERROR(IF(OR(ISERROR(A26),ISERROR(B26),ISERROR(C26),ISERROR(D26),ISERROR(E26),ISERROR(F26),ISERROR(G26),ISERROR(H26),ISERROR(I26),ISERROR(J26),ISERROR(K26),ISERROR(L26),ISERROR(M26)),"Check: input error",IF(OR(AND(LEN(A26&amp;"")&gt;0,NOT(ISTEXT(A26))),AND(LEN(B26&amp;"")&gt;0,NOT(ISTEXT(B26))),AND(LEN(D26&amp;"")&gt;0,NOT(ISTEXT(D26))),AND(LEN(E26&amp;"")&gt;0,NOT(ISTEXT(E26))),AND(LEN(F26&amp;"")&gt;0,NOT(ISTEXT(F26))),AND(LEN(G26&amp;"")&gt;0,NOT(ISTEXT(G26))),AND(LEN(H26&amp;"")&gt;0,NOT(ISTEXT(H26))),AND(LEN(J26&amp;"")&gt;0,NOT(ISTEXT(J26))),AND(LEN(K26&amp;"")&gt;0,NOT(ISTEXT(K26))),AND(LEN(L26&amp;"")&gt;0,NOT(ISTEXT(L26)))),"Check: text input required",IF($H$10&lt;&gt;"Recorded","Check: comparison setup",IF(OR(LEN(TRIM(A26&amp;""))=0),"Check: component ID missing",IF(NOT(EXACT(A26,TRIM(A26))),"Check: component ID untrimmed",IF(OR(ISNUMBER(FIND("*",A26)),ISNUMBER(FIND("?",A26)),ISNUMBER(FIND("~",A26))),"Check: component ID wildcard",IF(COUNTIFS($A$21:$A$60,A26)&gt;1,"Check: duplicate component ID",IF(NOT(OR(EXACT(B26,"Base revision"),EXACT(B26,"Activity"),EXACT(B26,"Factor"),EXACT(B26,"Boundary"))),"Check: movement bucket invalid",IF(NOT(IF(AND(ISNUMBER(C26),NOT(ISLOGICAL(C26))),AND(TRUE,SIGN(ABS(C26)-1E12)&lt;=0,OR(SIGN(C26)=0,SIGN(ABS(C26)-1E-300)&gt;=0)),FALSE)),"Check: signed amount invalid",IF(OR(LEN(TRIM(D26&amp;""))=0,LEN(TRIM(E26&amp;""))=0,LEN(TRIM(F26&amp;""))=0),"Check: explanation or evidence missing",IF(NOT(OR(EXACT(G26,"Not reviewed"),EXACT(G26,"Changes required"),EXACT(G26,"Reviewed"))),"Check: review state invalid",IF(OR(AND(LEN(I26&amp;"")&gt;0,NOT(IF(AND(ISNUMBER(I26),NOT(ISLOGICAL(I26))),AND(SIGN(I26-1)&gt;=0,SIGN(I26-2958465)&lt;=0,SIGN(MOD(I26,1))=0),FALSE))),AND(LEN(M26&amp;"")&gt;0,NOT(IF(AND(ISNUMBER(M26),NOT(ISLOGICAL(M26))),AND(SIGN(M26-1)&gt;=0,SIGN(M26-2958465)&lt;=0,SIGN(MOD(M26,1))=0),FALSE)))),"Check: entered date invalid",IF(AND(LEN(I26&amp;"")&gt;0,OR(I26&lt;$B$11,I26&gt;$B$12)),"Check: review chronology",IF(AND(NOT(EXACT(G26,"Not reviewed")),OR(LEN(TRIM(H26&amp;""))=0,LEN(TRIM(I26&amp;""))=0,LEN(TRIM(J26&amp;""))=0)),"Check: review record incomplete",IF(AND(EXACT(G26,"Not reviewed"),LEN(I26&amp;"")&gt;0),"Check: update review state",IF(AND(LEN(TRIM(K26&amp;""))=0,OR(LEN(L26&amp;"")&gt;0,LEN(M26&amp;"")&gt;0)),"Check: action fields have no action",IF(AND(OR(NOT(EXACT(G26,"Reviewed")),LEN(K26&amp;"")&gt;0),OR(LEN(TRIM(K26&amp;""))=0,LEN(TRIM(L26&amp;""))=0,LEN(TRIM(M26&amp;""))=0)),"Check: action incomplete","Recorded"))))))))))))))))),"Check: input error"))</x:f>
      </x:c>
      <x:c r="O26" s="26" t="str">
        <x:f>IF(LEN(N26)=0,"",IF(N26&lt;&gt;"Recorded","Check: resolve input issue",IF(NOT(EXACT(G26,"Reviewed")),"Review pending",IF(LEN(K26&amp;"")&gt;0,"Action open","Reviewed"))))</x:f>
      </x:c>
      <x:c r="P26" s="26" t="str">
        <x:f>IF(N26="Recorded",IF(LEN(K26&amp;"")&gt;0,$B$12-M26,""),"")</x:f>
      </x:c>
    </x:row>
    <x:row r="27" ht="92" customHeight="1">
      <x:c r="A27" s="11"/>
      <x:c r="B27" s="11"/>
      <x:c r="C27" s="11"/>
      <x:c r="D27" s="11"/>
      <x:c r="E27" s="11"/>
      <x:c r="F27" s="11"/>
      <x:c r="G27" s="11"/>
      <x:c r="H27" s="11"/>
      <x:c r="I27" s="11"/>
      <x:c r="J27" s="11"/>
      <x:c r="K27" s="11"/>
      <x:c r="L27" s="11"/>
      <x:c r="M27" s="11"/>
      <x:c r="N27" s="26" t="str">
        <x:f>IF(COUNTA(A27:M27)=0,"",IFERROR(IF(OR(ISERROR(A27),ISERROR(B27),ISERROR(C27),ISERROR(D27),ISERROR(E27),ISERROR(F27),ISERROR(G27),ISERROR(H27),ISERROR(I27),ISERROR(J27),ISERROR(K27),ISERROR(L27),ISERROR(M27)),"Check: input error",IF(OR(AND(LEN(A27&amp;"")&gt;0,NOT(ISTEXT(A27))),AND(LEN(B27&amp;"")&gt;0,NOT(ISTEXT(B27))),AND(LEN(D27&amp;"")&gt;0,NOT(ISTEXT(D27))),AND(LEN(E27&amp;"")&gt;0,NOT(ISTEXT(E27))),AND(LEN(F27&amp;"")&gt;0,NOT(ISTEXT(F27))),AND(LEN(G27&amp;"")&gt;0,NOT(ISTEXT(G27))),AND(LEN(H27&amp;"")&gt;0,NOT(ISTEXT(H27))),AND(LEN(J27&amp;"")&gt;0,NOT(ISTEXT(J27))),AND(LEN(K27&amp;"")&gt;0,NOT(ISTEXT(K27))),AND(LEN(L27&amp;"")&gt;0,NOT(ISTEXT(L27)))),"Check: text input required",IF($H$10&lt;&gt;"Recorded","Check: comparison setup",IF(OR(LEN(TRIM(A27&amp;""))=0),"Check: component ID missing",IF(NOT(EXACT(A27,TRIM(A27))),"Check: component ID untrimmed",IF(OR(ISNUMBER(FIND("*",A27)),ISNUMBER(FIND("?",A27)),ISNUMBER(FIND("~",A27))),"Check: component ID wildcard",IF(COUNTIFS($A$21:$A$60,A27)&gt;1,"Check: duplicate component ID",IF(NOT(OR(EXACT(B27,"Base revision"),EXACT(B27,"Activity"),EXACT(B27,"Factor"),EXACT(B27,"Boundary"))),"Check: movement bucket invalid",IF(NOT(IF(AND(ISNUMBER(C27),NOT(ISLOGICAL(C27))),AND(TRUE,SIGN(ABS(C27)-1E12)&lt;=0,OR(SIGN(C27)=0,SIGN(ABS(C27)-1E-300)&gt;=0)),FALSE)),"Check: signed amount invalid",IF(OR(LEN(TRIM(D27&amp;""))=0,LEN(TRIM(E27&amp;""))=0,LEN(TRIM(F27&amp;""))=0),"Check: explanation or evidence missing",IF(NOT(OR(EXACT(G27,"Not reviewed"),EXACT(G27,"Changes required"),EXACT(G27,"Reviewed"))),"Check: review state invalid",IF(OR(AND(LEN(I27&amp;"")&gt;0,NOT(IF(AND(ISNUMBER(I27),NOT(ISLOGICAL(I27))),AND(SIGN(I27-1)&gt;=0,SIGN(I27-2958465)&lt;=0,SIGN(MOD(I27,1))=0),FALSE))),AND(LEN(M27&amp;"")&gt;0,NOT(IF(AND(ISNUMBER(M27),NOT(ISLOGICAL(M27))),AND(SIGN(M27-1)&gt;=0,SIGN(M27-2958465)&lt;=0,SIGN(MOD(M27,1))=0),FALSE)))),"Check: entered date invalid",IF(AND(LEN(I27&amp;"")&gt;0,OR(I27&lt;$B$11,I27&gt;$B$12)),"Check: review chronology",IF(AND(NOT(EXACT(G27,"Not reviewed")),OR(LEN(TRIM(H27&amp;""))=0,LEN(TRIM(I27&amp;""))=0,LEN(TRIM(J27&amp;""))=0)),"Check: review record incomplete",IF(AND(EXACT(G27,"Not reviewed"),LEN(I27&amp;"")&gt;0),"Check: update review state",IF(AND(LEN(TRIM(K27&amp;""))=0,OR(LEN(L27&amp;"")&gt;0,LEN(M27&amp;"")&gt;0)),"Check: action fields have no action",IF(AND(OR(NOT(EXACT(G27,"Reviewed")),LEN(K27&amp;"")&gt;0),OR(LEN(TRIM(K27&amp;""))=0,LEN(TRIM(L27&amp;""))=0,LEN(TRIM(M27&amp;""))=0)),"Check: action incomplete","Recorded"))))))))))))))))),"Check: input error"))</x:f>
      </x:c>
      <x:c r="O27" s="26" t="str">
        <x:f>IF(LEN(N27)=0,"",IF(N27&lt;&gt;"Recorded","Check: resolve input issue",IF(NOT(EXACT(G27,"Reviewed")),"Review pending",IF(LEN(K27&amp;"")&gt;0,"Action open","Reviewed"))))</x:f>
      </x:c>
      <x:c r="P27" s="26" t="str">
        <x:f>IF(N27="Recorded",IF(LEN(K27&amp;"")&gt;0,$B$12-M27,""),"")</x:f>
      </x:c>
    </x:row>
    <x:row r="28" ht="92" customHeight="1">
      <x:c r="A28" s="11"/>
      <x:c r="B28" s="11"/>
      <x:c r="C28" s="11"/>
      <x:c r="D28" s="11"/>
      <x:c r="E28" s="11"/>
      <x:c r="F28" s="11"/>
      <x:c r="G28" s="11"/>
      <x:c r="H28" s="11"/>
      <x:c r="I28" s="11"/>
      <x:c r="J28" s="11"/>
      <x:c r="K28" s="11"/>
      <x:c r="L28" s="11"/>
      <x:c r="M28" s="11"/>
      <x:c r="N28" s="26" t="str">
        <x:f>IF(COUNTA(A28:M28)=0,"",IFERROR(IF(OR(ISERROR(A28),ISERROR(B28),ISERROR(C28),ISERROR(D28),ISERROR(E28),ISERROR(F28),ISERROR(G28),ISERROR(H28),ISERROR(I28),ISERROR(J28),ISERROR(K28),ISERROR(L28),ISERROR(M28)),"Check: input error",IF(OR(AND(LEN(A28&amp;"")&gt;0,NOT(ISTEXT(A28))),AND(LEN(B28&amp;"")&gt;0,NOT(ISTEXT(B28))),AND(LEN(D28&amp;"")&gt;0,NOT(ISTEXT(D28))),AND(LEN(E28&amp;"")&gt;0,NOT(ISTEXT(E28))),AND(LEN(F28&amp;"")&gt;0,NOT(ISTEXT(F28))),AND(LEN(G28&amp;"")&gt;0,NOT(ISTEXT(G28))),AND(LEN(H28&amp;"")&gt;0,NOT(ISTEXT(H28))),AND(LEN(J28&amp;"")&gt;0,NOT(ISTEXT(J28))),AND(LEN(K28&amp;"")&gt;0,NOT(ISTEXT(K28))),AND(LEN(L28&amp;"")&gt;0,NOT(ISTEXT(L28)))),"Check: text input required",IF($H$10&lt;&gt;"Recorded","Check: comparison setup",IF(OR(LEN(TRIM(A28&amp;""))=0),"Check: component ID missing",IF(NOT(EXACT(A28,TRIM(A28))),"Check: component ID untrimmed",IF(OR(ISNUMBER(FIND("*",A28)),ISNUMBER(FIND("?",A28)),ISNUMBER(FIND("~",A28))),"Check: component ID wildcard",IF(COUNTIFS($A$21:$A$60,A28)&gt;1,"Check: duplicate component ID",IF(NOT(OR(EXACT(B28,"Base revision"),EXACT(B28,"Activity"),EXACT(B28,"Factor"),EXACT(B28,"Boundary"))),"Check: movement bucket invalid",IF(NOT(IF(AND(ISNUMBER(C28),NOT(ISLOGICAL(C28))),AND(TRUE,SIGN(ABS(C28)-1E12)&lt;=0,OR(SIGN(C28)=0,SIGN(ABS(C28)-1E-300)&gt;=0)),FALSE)),"Check: signed amount invalid",IF(OR(LEN(TRIM(D28&amp;""))=0,LEN(TRIM(E28&amp;""))=0,LEN(TRIM(F28&amp;""))=0),"Check: explanation or evidence missing",IF(NOT(OR(EXACT(G28,"Not reviewed"),EXACT(G28,"Changes required"),EXACT(G28,"Reviewed"))),"Check: review state invalid",IF(OR(AND(LEN(I28&amp;"")&gt;0,NOT(IF(AND(ISNUMBER(I28),NOT(ISLOGICAL(I28))),AND(SIGN(I28-1)&gt;=0,SIGN(I28-2958465)&lt;=0,SIGN(MOD(I28,1))=0),FALSE))),AND(LEN(M28&amp;"")&gt;0,NOT(IF(AND(ISNUMBER(M28),NOT(ISLOGICAL(M28))),AND(SIGN(M28-1)&gt;=0,SIGN(M28-2958465)&lt;=0,SIGN(MOD(M28,1))=0),FALSE)))),"Check: entered date invalid",IF(AND(LEN(I28&amp;"")&gt;0,OR(I28&lt;$B$11,I28&gt;$B$12)),"Check: review chronology",IF(AND(NOT(EXACT(G28,"Not reviewed")),OR(LEN(TRIM(H28&amp;""))=0,LEN(TRIM(I28&amp;""))=0,LEN(TRIM(J28&amp;""))=0)),"Check: review record incomplete",IF(AND(EXACT(G28,"Not reviewed"),LEN(I28&amp;"")&gt;0),"Check: update review state",IF(AND(LEN(TRIM(K28&amp;""))=0,OR(LEN(L28&amp;"")&gt;0,LEN(M28&amp;"")&gt;0)),"Check: action fields have no action",IF(AND(OR(NOT(EXACT(G28,"Reviewed")),LEN(K28&amp;"")&gt;0),OR(LEN(TRIM(K28&amp;""))=0,LEN(TRIM(L28&amp;""))=0,LEN(TRIM(M28&amp;""))=0)),"Check: action incomplete","Recorded"))))))))))))))))),"Check: input error"))</x:f>
      </x:c>
      <x:c r="O28" s="26" t="str">
        <x:f>IF(LEN(N28)=0,"",IF(N28&lt;&gt;"Recorded","Check: resolve input issue",IF(NOT(EXACT(G28,"Reviewed")),"Review pending",IF(LEN(K28&amp;"")&gt;0,"Action open","Reviewed"))))</x:f>
      </x:c>
      <x:c r="P28" s="26" t="str">
        <x:f>IF(N28="Recorded",IF(LEN(K28&amp;"")&gt;0,$B$12-M28,""),"")</x:f>
      </x:c>
    </x:row>
    <x:row r="29" ht="92" customHeight="1">
      <x:c r="A29" s="11"/>
      <x:c r="B29" s="11"/>
      <x:c r="C29" s="11"/>
      <x:c r="D29" s="11"/>
      <x:c r="E29" s="11"/>
      <x:c r="F29" s="11"/>
      <x:c r="G29" s="11"/>
      <x:c r="H29" s="11"/>
      <x:c r="I29" s="11"/>
      <x:c r="J29" s="11"/>
      <x:c r="K29" s="11"/>
      <x:c r="L29" s="11"/>
      <x:c r="M29" s="11"/>
      <x:c r="N29" s="26" t="str">
        <x:f>IF(COUNTA(A29:M29)=0,"",IFERROR(IF(OR(ISERROR(A29),ISERROR(B29),ISERROR(C29),ISERROR(D29),ISERROR(E29),ISERROR(F29),ISERROR(G29),ISERROR(H29),ISERROR(I29),ISERROR(J29),ISERROR(K29),ISERROR(L29),ISERROR(M29)),"Check: input error",IF(OR(AND(LEN(A29&amp;"")&gt;0,NOT(ISTEXT(A29))),AND(LEN(B29&amp;"")&gt;0,NOT(ISTEXT(B29))),AND(LEN(D29&amp;"")&gt;0,NOT(ISTEXT(D29))),AND(LEN(E29&amp;"")&gt;0,NOT(ISTEXT(E29))),AND(LEN(F29&amp;"")&gt;0,NOT(ISTEXT(F29))),AND(LEN(G29&amp;"")&gt;0,NOT(ISTEXT(G29))),AND(LEN(H29&amp;"")&gt;0,NOT(ISTEXT(H29))),AND(LEN(J29&amp;"")&gt;0,NOT(ISTEXT(J29))),AND(LEN(K29&amp;"")&gt;0,NOT(ISTEXT(K29))),AND(LEN(L29&amp;"")&gt;0,NOT(ISTEXT(L29)))),"Check: text input required",IF($H$10&lt;&gt;"Recorded","Check: comparison setup",IF(OR(LEN(TRIM(A29&amp;""))=0),"Check: component ID missing",IF(NOT(EXACT(A29,TRIM(A29))),"Check: component ID untrimmed",IF(OR(ISNUMBER(FIND("*",A29)),ISNUMBER(FIND("?",A29)),ISNUMBER(FIND("~",A29))),"Check: component ID wildcard",IF(COUNTIFS($A$21:$A$60,A29)&gt;1,"Check: duplicate component ID",IF(NOT(OR(EXACT(B29,"Base revision"),EXACT(B29,"Activity"),EXACT(B29,"Factor"),EXACT(B29,"Boundary"))),"Check: movement bucket invalid",IF(NOT(IF(AND(ISNUMBER(C29),NOT(ISLOGICAL(C29))),AND(TRUE,SIGN(ABS(C29)-1E12)&lt;=0,OR(SIGN(C29)=0,SIGN(ABS(C29)-1E-300)&gt;=0)),FALSE)),"Check: signed amount invalid",IF(OR(LEN(TRIM(D29&amp;""))=0,LEN(TRIM(E29&amp;""))=0,LEN(TRIM(F29&amp;""))=0),"Check: explanation or evidence missing",IF(NOT(OR(EXACT(G29,"Not reviewed"),EXACT(G29,"Changes required"),EXACT(G29,"Reviewed"))),"Check: review state invalid",IF(OR(AND(LEN(I29&amp;"")&gt;0,NOT(IF(AND(ISNUMBER(I29),NOT(ISLOGICAL(I29))),AND(SIGN(I29-1)&gt;=0,SIGN(I29-2958465)&lt;=0,SIGN(MOD(I29,1))=0),FALSE))),AND(LEN(M29&amp;"")&gt;0,NOT(IF(AND(ISNUMBER(M29),NOT(ISLOGICAL(M29))),AND(SIGN(M29-1)&gt;=0,SIGN(M29-2958465)&lt;=0,SIGN(MOD(M29,1))=0),FALSE)))),"Check: entered date invalid",IF(AND(LEN(I29&amp;"")&gt;0,OR(I29&lt;$B$11,I29&gt;$B$12)),"Check: review chronology",IF(AND(NOT(EXACT(G29,"Not reviewed")),OR(LEN(TRIM(H29&amp;""))=0,LEN(TRIM(I29&amp;""))=0,LEN(TRIM(J29&amp;""))=0)),"Check: review record incomplete",IF(AND(EXACT(G29,"Not reviewed"),LEN(I29&amp;"")&gt;0),"Check: update review state",IF(AND(LEN(TRIM(K29&amp;""))=0,OR(LEN(L29&amp;"")&gt;0,LEN(M29&amp;"")&gt;0)),"Check: action fields have no action",IF(AND(OR(NOT(EXACT(G29,"Reviewed")),LEN(K29&amp;"")&gt;0),OR(LEN(TRIM(K29&amp;""))=0,LEN(TRIM(L29&amp;""))=0,LEN(TRIM(M29&amp;""))=0)),"Check: action incomplete","Recorded"))))))))))))))))),"Check: input error"))</x:f>
      </x:c>
      <x:c r="O29" s="26" t="str">
        <x:f>IF(LEN(N29)=0,"",IF(N29&lt;&gt;"Recorded","Check: resolve input issue",IF(NOT(EXACT(G29,"Reviewed")),"Review pending",IF(LEN(K29&amp;"")&gt;0,"Action open","Reviewed"))))</x:f>
      </x:c>
      <x:c r="P29" s="26" t="str">
        <x:f>IF(N29="Recorded",IF(LEN(K29&amp;"")&gt;0,$B$12-M29,""),"")</x:f>
      </x:c>
    </x:row>
    <x:row r="30" ht="92" customHeight="1">
      <x:c r="A30" s="11"/>
      <x:c r="B30" s="11"/>
      <x:c r="C30" s="11"/>
      <x:c r="D30" s="11"/>
      <x:c r="E30" s="11"/>
      <x:c r="F30" s="11"/>
      <x:c r="G30" s="11"/>
      <x:c r="H30" s="11"/>
      <x:c r="I30" s="11"/>
      <x:c r="J30" s="11"/>
      <x:c r="K30" s="11"/>
      <x:c r="L30" s="11"/>
      <x:c r="M30" s="11"/>
      <x:c r="N30" s="26" t="str">
        <x:f>IF(COUNTA(A30:M30)=0,"",IFERROR(IF(OR(ISERROR(A30),ISERROR(B30),ISERROR(C30),ISERROR(D30),ISERROR(E30),ISERROR(F30),ISERROR(G30),ISERROR(H30),ISERROR(I30),ISERROR(J30),ISERROR(K30),ISERROR(L30),ISERROR(M30)),"Check: input error",IF(OR(AND(LEN(A30&amp;"")&gt;0,NOT(ISTEXT(A30))),AND(LEN(B30&amp;"")&gt;0,NOT(ISTEXT(B30))),AND(LEN(D30&amp;"")&gt;0,NOT(ISTEXT(D30))),AND(LEN(E30&amp;"")&gt;0,NOT(ISTEXT(E30))),AND(LEN(F30&amp;"")&gt;0,NOT(ISTEXT(F30))),AND(LEN(G30&amp;"")&gt;0,NOT(ISTEXT(G30))),AND(LEN(H30&amp;"")&gt;0,NOT(ISTEXT(H30))),AND(LEN(J30&amp;"")&gt;0,NOT(ISTEXT(J30))),AND(LEN(K30&amp;"")&gt;0,NOT(ISTEXT(K30))),AND(LEN(L30&amp;"")&gt;0,NOT(ISTEXT(L30)))),"Check: text input required",IF($H$10&lt;&gt;"Recorded","Check: comparison setup",IF(OR(LEN(TRIM(A30&amp;""))=0),"Check: component ID missing",IF(NOT(EXACT(A30,TRIM(A30))),"Check: component ID untrimmed",IF(OR(ISNUMBER(FIND("*",A30)),ISNUMBER(FIND("?",A30)),ISNUMBER(FIND("~",A30))),"Check: component ID wildcard",IF(COUNTIFS($A$21:$A$60,A30)&gt;1,"Check: duplicate component ID",IF(NOT(OR(EXACT(B30,"Base revision"),EXACT(B30,"Activity"),EXACT(B30,"Factor"),EXACT(B30,"Boundary"))),"Check: movement bucket invalid",IF(NOT(IF(AND(ISNUMBER(C30),NOT(ISLOGICAL(C30))),AND(TRUE,SIGN(ABS(C30)-1E12)&lt;=0,OR(SIGN(C30)=0,SIGN(ABS(C30)-1E-300)&gt;=0)),FALSE)),"Check: signed amount invalid",IF(OR(LEN(TRIM(D30&amp;""))=0,LEN(TRIM(E30&amp;""))=0,LEN(TRIM(F30&amp;""))=0),"Check: explanation or evidence missing",IF(NOT(OR(EXACT(G30,"Not reviewed"),EXACT(G30,"Changes required"),EXACT(G30,"Reviewed"))),"Check: review state invalid",IF(OR(AND(LEN(I30&amp;"")&gt;0,NOT(IF(AND(ISNUMBER(I30),NOT(ISLOGICAL(I30))),AND(SIGN(I30-1)&gt;=0,SIGN(I30-2958465)&lt;=0,SIGN(MOD(I30,1))=0),FALSE))),AND(LEN(M30&amp;"")&gt;0,NOT(IF(AND(ISNUMBER(M30),NOT(ISLOGICAL(M30))),AND(SIGN(M30-1)&gt;=0,SIGN(M30-2958465)&lt;=0,SIGN(MOD(M30,1))=0),FALSE)))),"Check: entered date invalid",IF(AND(LEN(I30&amp;"")&gt;0,OR(I30&lt;$B$11,I30&gt;$B$12)),"Check: review chronology",IF(AND(NOT(EXACT(G30,"Not reviewed")),OR(LEN(TRIM(H30&amp;""))=0,LEN(TRIM(I30&amp;""))=0,LEN(TRIM(J30&amp;""))=0)),"Check: review record incomplete",IF(AND(EXACT(G30,"Not reviewed"),LEN(I30&amp;"")&gt;0),"Check: update review state",IF(AND(LEN(TRIM(K30&amp;""))=0,OR(LEN(L30&amp;"")&gt;0,LEN(M30&amp;"")&gt;0)),"Check: action fields have no action",IF(AND(OR(NOT(EXACT(G30,"Reviewed")),LEN(K30&amp;"")&gt;0),OR(LEN(TRIM(K30&amp;""))=0,LEN(TRIM(L30&amp;""))=0,LEN(TRIM(M30&amp;""))=0)),"Check: action incomplete","Recorded"))))))))))))))))),"Check: input error"))</x:f>
      </x:c>
      <x:c r="O30" s="26" t="str">
        <x:f>IF(LEN(N30)=0,"",IF(N30&lt;&gt;"Recorded","Check: resolve input issue",IF(NOT(EXACT(G30,"Reviewed")),"Review pending",IF(LEN(K30&amp;"")&gt;0,"Action open","Reviewed"))))</x:f>
      </x:c>
      <x:c r="P30" s="26" t="str">
        <x:f>IF(N30="Recorded",IF(LEN(K30&amp;"")&gt;0,$B$12-M30,""),"")</x:f>
      </x:c>
    </x:row>
    <x:row r="31" ht="92" customHeight="1">
      <x:c r="A31" s="11"/>
      <x:c r="B31" s="11"/>
      <x:c r="C31" s="11"/>
      <x:c r="D31" s="11"/>
      <x:c r="E31" s="11"/>
      <x:c r="F31" s="11"/>
      <x:c r="G31" s="11"/>
      <x:c r="H31" s="11"/>
      <x:c r="I31" s="11"/>
      <x:c r="J31" s="11"/>
      <x:c r="K31" s="11"/>
      <x:c r="L31" s="11"/>
      <x:c r="M31" s="11"/>
      <x:c r="N31" s="26" t="str">
        <x:f>IF(COUNTA(A31:M31)=0,"",IFERROR(IF(OR(ISERROR(A31),ISERROR(B31),ISERROR(C31),ISERROR(D31),ISERROR(E31),ISERROR(F31),ISERROR(G31),ISERROR(H31),ISERROR(I31),ISERROR(J31),ISERROR(K31),ISERROR(L31),ISERROR(M31)),"Check: input error",IF(OR(AND(LEN(A31&amp;"")&gt;0,NOT(ISTEXT(A31))),AND(LEN(B31&amp;"")&gt;0,NOT(ISTEXT(B31))),AND(LEN(D31&amp;"")&gt;0,NOT(ISTEXT(D31))),AND(LEN(E31&amp;"")&gt;0,NOT(ISTEXT(E31))),AND(LEN(F31&amp;"")&gt;0,NOT(ISTEXT(F31))),AND(LEN(G31&amp;"")&gt;0,NOT(ISTEXT(G31))),AND(LEN(H31&amp;"")&gt;0,NOT(ISTEXT(H31))),AND(LEN(J31&amp;"")&gt;0,NOT(ISTEXT(J31))),AND(LEN(K31&amp;"")&gt;0,NOT(ISTEXT(K31))),AND(LEN(L31&amp;"")&gt;0,NOT(ISTEXT(L31)))),"Check: text input required",IF($H$10&lt;&gt;"Recorded","Check: comparison setup",IF(OR(LEN(TRIM(A31&amp;""))=0),"Check: component ID missing",IF(NOT(EXACT(A31,TRIM(A31))),"Check: component ID untrimmed",IF(OR(ISNUMBER(FIND("*",A31)),ISNUMBER(FIND("?",A31)),ISNUMBER(FIND("~",A31))),"Check: component ID wildcard",IF(COUNTIFS($A$21:$A$60,A31)&gt;1,"Check: duplicate component ID",IF(NOT(OR(EXACT(B31,"Base revision"),EXACT(B31,"Activity"),EXACT(B31,"Factor"),EXACT(B31,"Boundary"))),"Check: movement bucket invalid",IF(NOT(IF(AND(ISNUMBER(C31),NOT(ISLOGICAL(C31))),AND(TRUE,SIGN(ABS(C31)-1E12)&lt;=0,OR(SIGN(C31)=0,SIGN(ABS(C31)-1E-300)&gt;=0)),FALSE)),"Check: signed amount invalid",IF(OR(LEN(TRIM(D31&amp;""))=0,LEN(TRIM(E31&amp;""))=0,LEN(TRIM(F31&amp;""))=0),"Check: explanation or evidence missing",IF(NOT(OR(EXACT(G31,"Not reviewed"),EXACT(G31,"Changes required"),EXACT(G31,"Reviewed"))),"Check: review state invalid",IF(OR(AND(LEN(I31&amp;"")&gt;0,NOT(IF(AND(ISNUMBER(I31),NOT(ISLOGICAL(I31))),AND(SIGN(I31-1)&gt;=0,SIGN(I31-2958465)&lt;=0,SIGN(MOD(I31,1))=0),FALSE))),AND(LEN(M31&amp;"")&gt;0,NOT(IF(AND(ISNUMBER(M31),NOT(ISLOGICAL(M31))),AND(SIGN(M31-1)&gt;=0,SIGN(M31-2958465)&lt;=0,SIGN(MOD(M31,1))=0),FALSE)))),"Check: entered date invalid",IF(AND(LEN(I31&amp;"")&gt;0,OR(I31&lt;$B$11,I31&gt;$B$12)),"Check: review chronology",IF(AND(NOT(EXACT(G31,"Not reviewed")),OR(LEN(TRIM(H31&amp;""))=0,LEN(TRIM(I31&amp;""))=0,LEN(TRIM(J31&amp;""))=0)),"Check: review record incomplete",IF(AND(EXACT(G31,"Not reviewed"),LEN(I31&amp;"")&gt;0),"Check: update review state",IF(AND(LEN(TRIM(K31&amp;""))=0,OR(LEN(L31&amp;"")&gt;0,LEN(M31&amp;"")&gt;0)),"Check: action fields have no action",IF(AND(OR(NOT(EXACT(G31,"Reviewed")),LEN(K31&amp;"")&gt;0),OR(LEN(TRIM(K31&amp;""))=0,LEN(TRIM(L31&amp;""))=0,LEN(TRIM(M31&amp;""))=0)),"Check: action incomplete","Recorded"))))))))))))))))),"Check: input error"))</x:f>
      </x:c>
      <x:c r="O31" s="26" t="str">
        <x:f>IF(LEN(N31)=0,"",IF(N31&lt;&gt;"Recorded","Check: resolve input issue",IF(NOT(EXACT(G31,"Reviewed")),"Review pending",IF(LEN(K31&amp;"")&gt;0,"Action open","Reviewed"))))</x:f>
      </x:c>
      <x:c r="P31" s="26" t="str">
        <x:f>IF(N31="Recorded",IF(LEN(K31&amp;"")&gt;0,$B$12-M31,""),"")</x:f>
      </x:c>
    </x:row>
    <x:row r="32" ht="92" customHeight="1">
      <x:c r="A32" s="11"/>
      <x:c r="B32" s="11"/>
      <x:c r="C32" s="11"/>
      <x:c r="D32" s="11"/>
      <x:c r="E32" s="11"/>
      <x:c r="F32" s="11"/>
      <x:c r="G32" s="11"/>
      <x:c r="H32" s="11"/>
      <x:c r="I32" s="11"/>
      <x:c r="J32" s="11"/>
      <x:c r="K32" s="11"/>
      <x:c r="L32" s="11"/>
      <x:c r="M32" s="11"/>
      <x:c r="N32" s="26" t="str">
        <x:f>IF(COUNTA(A32:M32)=0,"",IFERROR(IF(OR(ISERROR(A32),ISERROR(B32),ISERROR(C32),ISERROR(D32),ISERROR(E32),ISERROR(F32),ISERROR(G32),ISERROR(H32),ISERROR(I32),ISERROR(J32),ISERROR(K32),ISERROR(L32),ISERROR(M32)),"Check: input error",IF(OR(AND(LEN(A32&amp;"")&gt;0,NOT(ISTEXT(A32))),AND(LEN(B32&amp;"")&gt;0,NOT(ISTEXT(B32))),AND(LEN(D32&amp;"")&gt;0,NOT(ISTEXT(D32))),AND(LEN(E32&amp;"")&gt;0,NOT(ISTEXT(E32))),AND(LEN(F32&amp;"")&gt;0,NOT(ISTEXT(F32))),AND(LEN(G32&amp;"")&gt;0,NOT(ISTEXT(G32))),AND(LEN(H32&amp;"")&gt;0,NOT(ISTEXT(H32))),AND(LEN(J32&amp;"")&gt;0,NOT(ISTEXT(J32))),AND(LEN(K32&amp;"")&gt;0,NOT(ISTEXT(K32))),AND(LEN(L32&amp;"")&gt;0,NOT(ISTEXT(L32)))),"Check: text input required",IF($H$10&lt;&gt;"Recorded","Check: comparison setup",IF(OR(LEN(TRIM(A32&amp;""))=0),"Check: component ID missing",IF(NOT(EXACT(A32,TRIM(A32))),"Check: component ID untrimmed",IF(OR(ISNUMBER(FIND("*",A32)),ISNUMBER(FIND("?",A32)),ISNUMBER(FIND("~",A32))),"Check: component ID wildcard",IF(COUNTIFS($A$21:$A$60,A32)&gt;1,"Check: duplicate component ID",IF(NOT(OR(EXACT(B32,"Base revision"),EXACT(B32,"Activity"),EXACT(B32,"Factor"),EXACT(B32,"Boundary"))),"Check: movement bucket invalid",IF(NOT(IF(AND(ISNUMBER(C32),NOT(ISLOGICAL(C32))),AND(TRUE,SIGN(ABS(C32)-1E12)&lt;=0,OR(SIGN(C32)=0,SIGN(ABS(C32)-1E-300)&gt;=0)),FALSE)),"Check: signed amount invalid",IF(OR(LEN(TRIM(D32&amp;""))=0,LEN(TRIM(E32&amp;""))=0,LEN(TRIM(F32&amp;""))=0),"Check: explanation or evidence missing",IF(NOT(OR(EXACT(G32,"Not reviewed"),EXACT(G32,"Changes required"),EXACT(G32,"Reviewed"))),"Check: review state invalid",IF(OR(AND(LEN(I32&amp;"")&gt;0,NOT(IF(AND(ISNUMBER(I32),NOT(ISLOGICAL(I32))),AND(SIGN(I32-1)&gt;=0,SIGN(I32-2958465)&lt;=0,SIGN(MOD(I32,1))=0),FALSE))),AND(LEN(M32&amp;"")&gt;0,NOT(IF(AND(ISNUMBER(M32),NOT(ISLOGICAL(M32))),AND(SIGN(M32-1)&gt;=0,SIGN(M32-2958465)&lt;=0,SIGN(MOD(M32,1))=0),FALSE)))),"Check: entered date invalid",IF(AND(LEN(I32&amp;"")&gt;0,OR(I32&lt;$B$11,I32&gt;$B$12)),"Check: review chronology",IF(AND(NOT(EXACT(G32,"Not reviewed")),OR(LEN(TRIM(H32&amp;""))=0,LEN(TRIM(I32&amp;""))=0,LEN(TRIM(J32&amp;""))=0)),"Check: review record incomplete",IF(AND(EXACT(G32,"Not reviewed"),LEN(I32&amp;"")&gt;0),"Check: update review state",IF(AND(LEN(TRIM(K32&amp;""))=0,OR(LEN(L32&amp;"")&gt;0,LEN(M32&amp;"")&gt;0)),"Check: action fields have no action",IF(AND(OR(NOT(EXACT(G32,"Reviewed")),LEN(K32&amp;"")&gt;0),OR(LEN(TRIM(K32&amp;""))=0,LEN(TRIM(L32&amp;""))=0,LEN(TRIM(M32&amp;""))=0)),"Check: action incomplete","Recorded"))))))))))))))))),"Check: input error"))</x:f>
      </x:c>
      <x:c r="O32" s="26" t="str">
        <x:f>IF(LEN(N32)=0,"",IF(N32&lt;&gt;"Recorded","Check: resolve input issue",IF(NOT(EXACT(G32,"Reviewed")),"Review pending",IF(LEN(K32&amp;"")&gt;0,"Action open","Reviewed"))))</x:f>
      </x:c>
      <x:c r="P32" s="26" t="str">
        <x:f>IF(N32="Recorded",IF(LEN(K32&amp;"")&gt;0,$B$12-M32,""),"")</x:f>
      </x:c>
    </x:row>
    <x:row r="33" ht="92" customHeight="1">
      <x:c r="A33" s="11"/>
      <x:c r="B33" s="11"/>
      <x:c r="C33" s="11"/>
      <x:c r="D33" s="11"/>
      <x:c r="E33" s="11"/>
      <x:c r="F33" s="11"/>
      <x:c r="G33" s="11"/>
      <x:c r="H33" s="11"/>
      <x:c r="I33" s="11"/>
      <x:c r="J33" s="11"/>
      <x:c r="K33" s="11"/>
      <x:c r="L33" s="11"/>
      <x:c r="M33" s="11"/>
      <x:c r="N33" s="26" t="str">
        <x:f>IF(COUNTA(A33:M33)=0,"",IFERROR(IF(OR(ISERROR(A33),ISERROR(B33),ISERROR(C33),ISERROR(D33),ISERROR(E33),ISERROR(F33),ISERROR(G33),ISERROR(H33),ISERROR(I33),ISERROR(J33),ISERROR(K33),ISERROR(L33),ISERROR(M33)),"Check: input error",IF(OR(AND(LEN(A33&amp;"")&gt;0,NOT(ISTEXT(A33))),AND(LEN(B33&amp;"")&gt;0,NOT(ISTEXT(B33))),AND(LEN(D33&amp;"")&gt;0,NOT(ISTEXT(D33))),AND(LEN(E33&amp;"")&gt;0,NOT(ISTEXT(E33))),AND(LEN(F33&amp;"")&gt;0,NOT(ISTEXT(F33))),AND(LEN(G33&amp;"")&gt;0,NOT(ISTEXT(G33))),AND(LEN(H33&amp;"")&gt;0,NOT(ISTEXT(H33))),AND(LEN(J33&amp;"")&gt;0,NOT(ISTEXT(J33))),AND(LEN(K33&amp;"")&gt;0,NOT(ISTEXT(K33))),AND(LEN(L33&amp;"")&gt;0,NOT(ISTEXT(L33)))),"Check: text input required",IF($H$10&lt;&gt;"Recorded","Check: comparison setup",IF(OR(LEN(TRIM(A33&amp;""))=0),"Check: component ID missing",IF(NOT(EXACT(A33,TRIM(A33))),"Check: component ID untrimmed",IF(OR(ISNUMBER(FIND("*",A33)),ISNUMBER(FIND("?",A33)),ISNUMBER(FIND("~",A33))),"Check: component ID wildcard",IF(COUNTIFS($A$21:$A$60,A33)&gt;1,"Check: duplicate component ID",IF(NOT(OR(EXACT(B33,"Base revision"),EXACT(B33,"Activity"),EXACT(B33,"Factor"),EXACT(B33,"Boundary"))),"Check: movement bucket invalid",IF(NOT(IF(AND(ISNUMBER(C33),NOT(ISLOGICAL(C33))),AND(TRUE,SIGN(ABS(C33)-1E12)&lt;=0,OR(SIGN(C33)=0,SIGN(ABS(C33)-1E-300)&gt;=0)),FALSE)),"Check: signed amount invalid",IF(OR(LEN(TRIM(D33&amp;""))=0,LEN(TRIM(E33&amp;""))=0,LEN(TRIM(F33&amp;""))=0),"Check: explanation or evidence missing",IF(NOT(OR(EXACT(G33,"Not reviewed"),EXACT(G33,"Changes required"),EXACT(G33,"Reviewed"))),"Check: review state invalid",IF(OR(AND(LEN(I33&amp;"")&gt;0,NOT(IF(AND(ISNUMBER(I33),NOT(ISLOGICAL(I33))),AND(SIGN(I33-1)&gt;=0,SIGN(I33-2958465)&lt;=0,SIGN(MOD(I33,1))=0),FALSE))),AND(LEN(M33&amp;"")&gt;0,NOT(IF(AND(ISNUMBER(M33),NOT(ISLOGICAL(M33))),AND(SIGN(M33-1)&gt;=0,SIGN(M33-2958465)&lt;=0,SIGN(MOD(M33,1))=0),FALSE)))),"Check: entered date invalid",IF(AND(LEN(I33&amp;"")&gt;0,OR(I33&lt;$B$11,I33&gt;$B$12)),"Check: review chronology",IF(AND(NOT(EXACT(G33,"Not reviewed")),OR(LEN(TRIM(H33&amp;""))=0,LEN(TRIM(I33&amp;""))=0,LEN(TRIM(J33&amp;""))=0)),"Check: review record incomplete",IF(AND(EXACT(G33,"Not reviewed"),LEN(I33&amp;"")&gt;0),"Check: update review state",IF(AND(LEN(TRIM(K33&amp;""))=0,OR(LEN(L33&amp;"")&gt;0,LEN(M33&amp;"")&gt;0)),"Check: action fields have no action",IF(AND(OR(NOT(EXACT(G33,"Reviewed")),LEN(K33&amp;"")&gt;0),OR(LEN(TRIM(K33&amp;""))=0,LEN(TRIM(L33&amp;""))=0,LEN(TRIM(M33&amp;""))=0)),"Check: action incomplete","Recorded"))))))))))))))))),"Check: input error"))</x:f>
      </x:c>
      <x:c r="O33" s="26" t="str">
        <x:f>IF(LEN(N33)=0,"",IF(N33&lt;&gt;"Recorded","Check: resolve input issue",IF(NOT(EXACT(G33,"Reviewed")),"Review pending",IF(LEN(K33&amp;"")&gt;0,"Action open","Reviewed"))))</x:f>
      </x:c>
      <x:c r="P33" s="26" t="str">
        <x:f>IF(N33="Recorded",IF(LEN(K33&amp;"")&gt;0,$B$12-M33,""),"")</x:f>
      </x:c>
    </x:row>
    <x:row r="34" ht="92" customHeight="1">
      <x:c r="A34" s="11"/>
      <x:c r="B34" s="11"/>
      <x:c r="C34" s="11"/>
      <x:c r="D34" s="11"/>
      <x:c r="E34" s="11"/>
      <x:c r="F34" s="11"/>
      <x:c r="G34" s="11"/>
      <x:c r="H34" s="11"/>
      <x:c r="I34" s="11"/>
      <x:c r="J34" s="11"/>
      <x:c r="K34" s="11"/>
      <x:c r="L34" s="11"/>
      <x:c r="M34" s="11"/>
      <x:c r="N34" s="26" t="str">
        <x:f>IF(COUNTA(A34:M34)=0,"",IFERROR(IF(OR(ISERROR(A34),ISERROR(B34),ISERROR(C34),ISERROR(D34),ISERROR(E34),ISERROR(F34),ISERROR(G34),ISERROR(H34),ISERROR(I34),ISERROR(J34),ISERROR(K34),ISERROR(L34),ISERROR(M34)),"Check: input error",IF(OR(AND(LEN(A34&amp;"")&gt;0,NOT(ISTEXT(A34))),AND(LEN(B34&amp;"")&gt;0,NOT(ISTEXT(B34))),AND(LEN(D34&amp;"")&gt;0,NOT(ISTEXT(D34))),AND(LEN(E34&amp;"")&gt;0,NOT(ISTEXT(E34))),AND(LEN(F34&amp;"")&gt;0,NOT(ISTEXT(F34))),AND(LEN(G34&amp;"")&gt;0,NOT(ISTEXT(G34))),AND(LEN(H34&amp;"")&gt;0,NOT(ISTEXT(H34))),AND(LEN(J34&amp;"")&gt;0,NOT(ISTEXT(J34))),AND(LEN(K34&amp;"")&gt;0,NOT(ISTEXT(K34))),AND(LEN(L34&amp;"")&gt;0,NOT(ISTEXT(L34)))),"Check: text input required",IF($H$10&lt;&gt;"Recorded","Check: comparison setup",IF(OR(LEN(TRIM(A34&amp;""))=0),"Check: component ID missing",IF(NOT(EXACT(A34,TRIM(A34))),"Check: component ID untrimmed",IF(OR(ISNUMBER(FIND("*",A34)),ISNUMBER(FIND("?",A34)),ISNUMBER(FIND("~",A34))),"Check: component ID wildcard",IF(COUNTIFS($A$21:$A$60,A34)&gt;1,"Check: duplicate component ID",IF(NOT(OR(EXACT(B34,"Base revision"),EXACT(B34,"Activity"),EXACT(B34,"Factor"),EXACT(B34,"Boundary"))),"Check: movement bucket invalid",IF(NOT(IF(AND(ISNUMBER(C34),NOT(ISLOGICAL(C34))),AND(TRUE,SIGN(ABS(C34)-1E12)&lt;=0,OR(SIGN(C34)=0,SIGN(ABS(C34)-1E-300)&gt;=0)),FALSE)),"Check: signed amount invalid",IF(OR(LEN(TRIM(D34&amp;""))=0,LEN(TRIM(E34&amp;""))=0,LEN(TRIM(F34&amp;""))=0),"Check: explanation or evidence missing",IF(NOT(OR(EXACT(G34,"Not reviewed"),EXACT(G34,"Changes required"),EXACT(G34,"Reviewed"))),"Check: review state invalid",IF(OR(AND(LEN(I34&amp;"")&gt;0,NOT(IF(AND(ISNUMBER(I34),NOT(ISLOGICAL(I34))),AND(SIGN(I34-1)&gt;=0,SIGN(I34-2958465)&lt;=0,SIGN(MOD(I34,1))=0),FALSE))),AND(LEN(M34&amp;"")&gt;0,NOT(IF(AND(ISNUMBER(M34),NOT(ISLOGICAL(M34))),AND(SIGN(M34-1)&gt;=0,SIGN(M34-2958465)&lt;=0,SIGN(MOD(M34,1))=0),FALSE)))),"Check: entered date invalid",IF(AND(LEN(I34&amp;"")&gt;0,OR(I34&lt;$B$11,I34&gt;$B$12)),"Check: review chronology",IF(AND(NOT(EXACT(G34,"Not reviewed")),OR(LEN(TRIM(H34&amp;""))=0,LEN(TRIM(I34&amp;""))=0,LEN(TRIM(J34&amp;""))=0)),"Check: review record incomplete",IF(AND(EXACT(G34,"Not reviewed"),LEN(I34&amp;"")&gt;0),"Check: update review state",IF(AND(LEN(TRIM(K34&amp;""))=0,OR(LEN(L34&amp;"")&gt;0,LEN(M34&amp;"")&gt;0)),"Check: action fields have no action",IF(AND(OR(NOT(EXACT(G34,"Reviewed")),LEN(K34&amp;"")&gt;0),OR(LEN(TRIM(K34&amp;""))=0,LEN(TRIM(L34&amp;""))=0,LEN(TRIM(M34&amp;""))=0)),"Check: action incomplete","Recorded"))))))))))))))))),"Check: input error"))</x:f>
      </x:c>
      <x:c r="O34" s="26" t="str">
        <x:f>IF(LEN(N34)=0,"",IF(N34&lt;&gt;"Recorded","Check: resolve input issue",IF(NOT(EXACT(G34,"Reviewed")),"Review pending",IF(LEN(K34&amp;"")&gt;0,"Action open","Reviewed"))))</x:f>
      </x:c>
      <x:c r="P34" s="26" t="str">
        <x:f>IF(N34="Recorded",IF(LEN(K34&amp;"")&gt;0,$B$12-M34,""),"")</x:f>
      </x:c>
    </x:row>
    <x:row r="35" ht="92" customHeight="1">
      <x:c r="A35" s="11"/>
      <x:c r="B35" s="11"/>
      <x:c r="C35" s="11"/>
      <x:c r="D35" s="11"/>
      <x:c r="E35" s="11"/>
      <x:c r="F35" s="11"/>
      <x:c r="G35" s="11"/>
      <x:c r="H35" s="11"/>
      <x:c r="I35" s="11"/>
      <x:c r="J35" s="11"/>
      <x:c r="K35" s="11"/>
      <x:c r="L35" s="11"/>
      <x:c r="M35" s="11"/>
      <x:c r="N35" s="26" t="str">
        <x:f>IF(COUNTA(A35:M35)=0,"",IFERROR(IF(OR(ISERROR(A35),ISERROR(B35),ISERROR(C35),ISERROR(D35),ISERROR(E35),ISERROR(F35),ISERROR(G35),ISERROR(H35),ISERROR(I35),ISERROR(J35),ISERROR(K35),ISERROR(L35),ISERROR(M35)),"Check: input error",IF(OR(AND(LEN(A35&amp;"")&gt;0,NOT(ISTEXT(A35))),AND(LEN(B35&amp;"")&gt;0,NOT(ISTEXT(B35))),AND(LEN(D35&amp;"")&gt;0,NOT(ISTEXT(D35))),AND(LEN(E35&amp;"")&gt;0,NOT(ISTEXT(E35))),AND(LEN(F35&amp;"")&gt;0,NOT(ISTEXT(F35))),AND(LEN(G35&amp;"")&gt;0,NOT(ISTEXT(G35))),AND(LEN(H35&amp;"")&gt;0,NOT(ISTEXT(H35))),AND(LEN(J35&amp;"")&gt;0,NOT(ISTEXT(J35))),AND(LEN(K35&amp;"")&gt;0,NOT(ISTEXT(K35))),AND(LEN(L35&amp;"")&gt;0,NOT(ISTEXT(L35)))),"Check: text input required",IF($H$10&lt;&gt;"Recorded","Check: comparison setup",IF(OR(LEN(TRIM(A35&amp;""))=0),"Check: component ID missing",IF(NOT(EXACT(A35,TRIM(A35))),"Check: component ID untrimmed",IF(OR(ISNUMBER(FIND("*",A35)),ISNUMBER(FIND("?",A35)),ISNUMBER(FIND("~",A35))),"Check: component ID wildcard",IF(COUNTIFS($A$21:$A$60,A35)&gt;1,"Check: duplicate component ID",IF(NOT(OR(EXACT(B35,"Base revision"),EXACT(B35,"Activity"),EXACT(B35,"Factor"),EXACT(B35,"Boundary"))),"Check: movement bucket invalid",IF(NOT(IF(AND(ISNUMBER(C35),NOT(ISLOGICAL(C35))),AND(TRUE,SIGN(ABS(C35)-1E12)&lt;=0,OR(SIGN(C35)=0,SIGN(ABS(C35)-1E-300)&gt;=0)),FALSE)),"Check: signed amount invalid",IF(OR(LEN(TRIM(D35&amp;""))=0,LEN(TRIM(E35&amp;""))=0,LEN(TRIM(F35&amp;""))=0),"Check: explanation or evidence missing",IF(NOT(OR(EXACT(G35,"Not reviewed"),EXACT(G35,"Changes required"),EXACT(G35,"Reviewed"))),"Check: review state invalid",IF(OR(AND(LEN(I35&amp;"")&gt;0,NOT(IF(AND(ISNUMBER(I35),NOT(ISLOGICAL(I35))),AND(SIGN(I35-1)&gt;=0,SIGN(I35-2958465)&lt;=0,SIGN(MOD(I35,1))=0),FALSE))),AND(LEN(M35&amp;"")&gt;0,NOT(IF(AND(ISNUMBER(M35),NOT(ISLOGICAL(M35))),AND(SIGN(M35-1)&gt;=0,SIGN(M35-2958465)&lt;=0,SIGN(MOD(M35,1))=0),FALSE)))),"Check: entered date invalid",IF(AND(LEN(I35&amp;"")&gt;0,OR(I35&lt;$B$11,I35&gt;$B$12)),"Check: review chronology",IF(AND(NOT(EXACT(G35,"Not reviewed")),OR(LEN(TRIM(H35&amp;""))=0,LEN(TRIM(I35&amp;""))=0,LEN(TRIM(J35&amp;""))=0)),"Check: review record incomplete",IF(AND(EXACT(G35,"Not reviewed"),LEN(I35&amp;"")&gt;0),"Check: update review state",IF(AND(LEN(TRIM(K35&amp;""))=0,OR(LEN(L35&amp;"")&gt;0,LEN(M35&amp;"")&gt;0)),"Check: action fields have no action",IF(AND(OR(NOT(EXACT(G35,"Reviewed")),LEN(K35&amp;"")&gt;0),OR(LEN(TRIM(K35&amp;""))=0,LEN(TRIM(L35&amp;""))=0,LEN(TRIM(M35&amp;""))=0)),"Check: action incomplete","Recorded"))))))))))))))))),"Check: input error"))</x:f>
      </x:c>
      <x:c r="O35" s="26" t="str">
        <x:f>IF(LEN(N35)=0,"",IF(N35&lt;&gt;"Recorded","Check: resolve input issue",IF(NOT(EXACT(G35,"Reviewed")),"Review pending",IF(LEN(K35&amp;"")&gt;0,"Action open","Reviewed"))))</x:f>
      </x:c>
      <x:c r="P35" s="26" t="str">
        <x:f>IF(N35="Recorded",IF(LEN(K35&amp;"")&gt;0,$B$12-M35,""),"")</x:f>
      </x:c>
    </x:row>
    <x:row r="36" ht="92" customHeight="1">
      <x:c r="A36" s="11"/>
      <x:c r="B36" s="11"/>
      <x:c r="C36" s="11"/>
      <x:c r="D36" s="11"/>
      <x:c r="E36" s="11"/>
      <x:c r="F36" s="11"/>
      <x:c r="G36" s="11"/>
      <x:c r="H36" s="11"/>
      <x:c r="I36" s="11"/>
      <x:c r="J36" s="11"/>
      <x:c r="K36" s="11"/>
      <x:c r="L36" s="11"/>
      <x:c r="M36" s="11"/>
      <x:c r="N36" s="26" t="str">
        <x:f>IF(COUNTA(A36:M36)=0,"",IFERROR(IF(OR(ISERROR(A36),ISERROR(B36),ISERROR(C36),ISERROR(D36),ISERROR(E36),ISERROR(F36),ISERROR(G36),ISERROR(H36),ISERROR(I36),ISERROR(J36),ISERROR(K36),ISERROR(L36),ISERROR(M36)),"Check: input error",IF(OR(AND(LEN(A36&amp;"")&gt;0,NOT(ISTEXT(A36))),AND(LEN(B36&amp;"")&gt;0,NOT(ISTEXT(B36))),AND(LEN(D36&amp;"")&gt;0,NOT(ISTEXT(D36))),AND(LEN(E36&amp;"")&gt;0,NOT(ISTEXT(E36))),AND(LEN(F36&amp;"")&gt;0,NOT(ISTEXT(F36))),AND(LEN(G36&amp;"")&gt;0,NOT(ISTEXT(G36))),AND(LEN(H36&amp;"")&gt;0,NOT(ISTEXT(H36))),AND(LEN(J36&amp;"")&gt;0,NOT(ISTEXT(J36))),AND(LEN(K36&amp;"")&gt;0,NOT(ISTEXT(K36))),AND(LEN(L36&amp;"")&gt;0,NOT(ISTEXT(L36)))),"Check: text input required",IF($H$10&lt;&gt;"Recorded","Check: comparison setup",IF(OR(LEN(TRIM(A36&amp;""))=0),"Check: component ID missing",IF(NOT(EXACT(A36,TRIM(A36))),"Check: component ID untrimmed",IF(OR(ISNUMBER(FIND("*",A36)),ISNUMBER(FIND("?",A36)),ISNUMBER(FIND("~",A36))),"Check: component ID wildcard",IF(COUNTIFS($A$21:$A$60,A36)&gt;1,"Check: duplicate component ID",IF(NOT(OR(EXACT(B36,"Base revision"),EXACT(B36,"Activity"),EXACT(B36,"Factor"),EXACT(B36,"Boundary"))),"Check: movement bucket invalid",IF(NOT(IF(AND(ISNUMBER(C36),NOT(ISLOGICAL(C36))),AND(TRUE,SIGN(ABS(C36)-1E12)&lt;=0,OR(SIGN(C36)=0,SIGN(ABS(C36)-1E-300)&gt;=0)),FALSE)),"Check: signed amount invalid",IF(OR(LEN(TRIM(D36&amp;""))=0,LEN(TRIM(E36&amp;""))=0,LEN(TRIM(F36&amp;""))=0),"Check: explanation or evidence missing",IF(NOT(OR(EXACT(G36,"Not reviewed"),EXACT(G36,"Changes required"),EXACT(G36,"Reviewed"))),"Check: review state invalid",IF(OR(AND(LEN(I36&amp;"")&gt;0,NOT(IF(AND(ISNUMBER(I36),NOT(ISLOGICAL(I36))),AND(SIGN(I36-1)&gt;=0,SIGN(I36-2958465)&lt;=0,SIGN(MOD(I36,1))=0),FALSE))),AND(LEN(M36&amp;"")&gt;0,NOT(IF(AND(ISNUMBER(M36),NOT(ISLOGICAL(M36))),AND(SIGN(M36-1)&gt;=0,SIGN(M36-2958465)&lt;=0,SIGN(MOD(M36,1))=0),FALSE)))),"Check: entered date invalid",IF(AND(LEN(I36&amp;"")&gt;0,OR(I36&lt;$B$11,I36&gt;$B$12)),"Check: review chronology",IF(AND(NOT(EXACT(G36,"Not reviewed")),OR(LEN(TRIM(H36&amp;""))=0,LEN(TRIM(I36&amp;""))=0,LEN(TRIM(J36&amp;""))=0)),"Check: review record incomplete",IF(AND(EXACT(G36,"Not reviewed"),LEN(I36&amp;"")&gt;0),"Check: update review state",IF(AND(LEN(TRIM(K36&amp;""))=0,OR(LEN(L36&amp;"")&gt;0,LEN(M36&amp;"")&gt;0)),"Check: action fields have no action",IF(AND(OR(NOT(EXACT(G36,"Reviewed")),LEN(K36&amp;"")&gt;0),OR(LEN(TRIM(K36&amp;""))=0,LEN(TRIM(L36&amp;""))=0,LEN(TRIM(M36&amp;""))=0)),"Check: action incomplete","Recorded"))))))))))))))))),"Check: input error"))</x:f>
      </x:c>
      <x:c r="O36" s="26" t="str">
        <x:f>IF(LEN(N36)=0,"",IF(N36&lt;&gt;"Recorded","Check: resolve input issue",IF(NOT(EXACT(G36,"Reviewed")),"Review pending",IF(LEN(K36&amp;"")&gt;0,"Action open","Reviewed"))))</x:f>
      </x:c>
      <x:c r="P36" s="26" t="str">
        <x:f>IF(N36="Recorded",IF(LEN(K36&amp;"")&gt;0,$B$12-M36,""),"")</x:f>
      </x:c>
    </x:row>
    <x:row r="37" ht="92" customHeight="1">
      <x:c r="A37" s="11"/>
      <x:c r="B37" s="11"/>
      <x:c r="C37" s="11"/>
      <x:c r="D37" s="11"/>
      <x:c r="E37" s="11"/>
      <x:c r="F37" s="11"/>
      <x:c r="G37" s="11"/>
      <x:c r="H37" s="11"/>
      <x:c r="I37" s="11"/>
      <x:c r="J37" s="11"/>
      <x:c r="K37" s="11"/>
      <x:c r="L37" s="11"/>
      <x:c r="M37" s="11"/>
      <x:c r="N37" s="26" t="str">
        <x:f>IF(COUNTA(A37:M37)=0,"",IFERROR(IF(OR(ISERROR(A37),ISERROR(B37),ISERROR(C37),ISERROR(D37),ISERROR(E37),ISERROR(F37),ISERROR(G37),ISERROR(H37),ISERROR(I37),ISERROR(J37),ISERROR(K37),ISERROR(L37),ISERROR(M37)),"Check: input error",IF(OR(AND(LEN(A37&amp;"")&gt;0,NOT(ISTEXT(A37))),AND(LEN(B37&amp;"")&gt;0,NOT(ISTEXT(B37))),AND(LEN(D37&amp;"")&gt;0,NOT(ISTEXT(D37))),AND(LEN(E37&amp;"")&gt;0,NOT(ISTEXT(E37))),AND(LEN(F37&amp;"")&gt;0,NOT(ISTEXT(F37))),AND(LEN(G37&amp;"")&gt;0,NOT(ISTEXT(G37))),AND(LEN(H37&amp;"")&gt;0,NOT(ISTEXT(H37))),AND(LEN(J37&amp;"")&gt;0,NOT(ISTEXT(J37))),AND(LEN(K37&amp;"")&gt;0,NOT(ISTEXT(K37))),AND(LEN(L37&amp;"")&gt;0,NOT(ISTEXT(L37)))),"Check: text input required",IF($H$10&lt;&gt;"Recorded","Check: comparison setup",IF(OR(LEN(TRIM(A37&amp;""))=0),"Check: component ID missing",IF(NOT(EXACT(A37,TRIM(A37))),"Check: component ID untrimmed",IF(OR(ISNUMBER(FIND("*",A37)),ISNUMBER(FIND("?",A37)),ISNUMBER(FIND("~",A37))),"Check: component ID wildcard",IF(COUNTIFS($A$21:$A$60,A37)&gt;1,"Check: duplicate component ID",IF(NOT(OR(EXACT(B37,"Base revision"),EXACT(B37,"Activity"),EXACT(B37,"Factor"),EXACT(B37,"Boundary"))),"Check: movement bucket invalid",IF(NOT(IF(AND(ISNUMBER(C37),NOT(ISLOGICAL(C37))),AND(TRUE,SIGN(ABS(C37)-1E12)&lt;=0,OR(SIGN(C37)=0,SIGN(ABS(C37)-1E-300)&gt;=0)),FALSE)),"Check: signed amount invalid",IF(OR(LEN(TRIM(D37&amp;""))=0,LEN(TRIM(E37&amp;""))=0,LEN(TRIM(F37&amp;""))=0),"Check: explanation or evidence missing",IF(NOT(OR(EXACT(G37,"Not reviewed"),EXACT(G37,"Changes required"),EXACT(G37,"Reviewed"))),"Check: review state invalid",IF(OR(AND(LEN(I37&amp;"")&gt;0,NOT(IF(AND(ISNUMBER(I37),NOT(ISLOGICAL(I37))),AND(SIGN(I37-1)&gt;=0,SIGN(I37-2958465)&lt;=0,SIGN(MOD(I37,1))=0),FALSE))),AND(LEN(M37&amp;"")&gt;0,NOT(IF(AND(ISNUMBER(M37),NOT(ISLOGICAL(M37))),AND(SIGN(M37-1)&gt;=0,SIGN(M37-2958465)&lt;=0,SIGN(MOD(M37,1))=0),FALSE)))),"Check: entered date invalid",IF(AND(LEN(I37&amp;"")&gt;0,OR(I37&lt;$B$11,I37&gt;$B$12)),"Check: review chronology",IF(AND(NOT(EXACT(G37,"Not reviewed")),OR(LEN(TRIM(H37&amp;""))=0,LEN(TRIM(I37&amp;""))=0,LEN(TRIM(J37&amp;""))=0)),"Check: review record incomplete",IF(AND(EXACT(G37,"Not reviewed"),LEN(I37&amp;"")&gt;0),"Check: update review state",IF(AND(LEN(TRIM(K37&amp;""))=0,OR(LEN(L37&amp;"")&gt;0,LEN(M37&amp;"")&gt;0)),"Check: action fields have no action",IF(AND(OR(NOT(EXACT(G37,"Reviewed")),LEN(K37&amp;"")&gt;0),OR(LEN(TRIM(K37&amp;""))=0,LEN(TRIM(L37&amp;""))=0,LEN(TRIM(M37&amp;""))=0)),"Check: action incomplete","Recorded"))))))))))))))))),"Check: input error"))</x:f>
      </x:c>
      <x:c r="O37" s="26" t="str">
        <x:f>IF(LEN(N37)=0,"",IF(N37&lt;&gt;"Recorded","Check: resolve input issue",IF(NOT(EXACT(G37,"Reviewed")),"Review pending",IF(LEN(K37&amp;"")&gt;0,"Action open","Reviewed"))))</x:f>
      </x:c>
      <x:c r="P37" s="26" t="str">
        <x:f>IF(N37="Recorded",IF(LEN(K37&amp;"")&gt;0,$B$12-M37,""),"")</x:f>
      </x:c>
    </x:row>
    <x:row r="38" ht="92" customHeight="1">
      <x:c r="A38" s="11"/>
      <x:c r="B38" s="11"/>
      <x:c r="C38" s="11"/>
      <x:c r="D38" s="11"/>
      <x:c r="E38" s="11"/>
      <x:c r="F38" s="11"/>
      <x:c r="G38" s="11"/>
      <x:c r="H38" s="11"/>
      <x:c r="I38" s="11"/>
      <x:c r="J38" s="11"/>
      <x:c r="K38" s="11"/>
      <x:c r="L38" s="11"/>
      <x:c r="M38" s="11"/>
      <x:c r="N38" s="26" t="str">
        <x:f>IF(COUNTA(A38:M38)=0,"",IFERROR(IF(OR(ISERROR(A38),ISERROR(B38),ISERROR(C38),ISERROR(D38),ISERROR(E38),ISERROR(F38),ISERROR(G38),ISERROR(H38),ISERROR(I38),ISERROR(J38),ISERROR(K38),ISERROR(L38),ISERROR(M38)),"Check: input error",IF(OR(AND(LEN(A38&amp;"")&gt;0,NOT(ISTEXT(A38))),AND(LEN(B38&amp;"")&gt;0,NOT(ISTEXT(B38))),AND(LEN(D38&amp;"")&gt;0,NOT(ISTEXT(D38))),AND(LEN(E38&amp;"")&gt;0,NOT(ISTEXT(E38))),AND(LEN(F38&amp;"")&gt;0,NOT(ISTEXT(F38))),AND(LEN(G38&amp;"")&gt;0,NOT(ISTEXT(G38))),AND(LEN(H38&amp;"")&gt;0,NOT(ISTEXT(H38))),AND(LEN(J38&amp;"")&gt;0,NOT(ISTEXT(J38))),AND(LEN(K38&amp;"")&gt;0,NOT(ISTEXT(K38))),AND(LEN(L38&amp;"")&gt;0,NOT(ISTEXT(L38)))),"Check: text input required",IF($H$10&lt;&gt;"Recorded","Check: comparison setup",IF(OR(LEN(TRIM(A38&amp;""))=0),"Check: component ID missing",IF(NOT(EXACT(A38,TRIM(A38))),"Check: component ID untrimmed",IF(OR(ISNUMBER(FIND("*",A38)),ISNUMBER(FIND("?",A38)),ISNUMBER(FIND("~",A38))),"Check: component ID wildcard",IF(COUNTIFS($A$21:$A$60,A38)&gt;1,"Check: duplicate component ID",IF(NOT(OR(EXACT(B38,"Base revision"),EXACT(B38,"Activity"),EXACT(B38,"Factor"),EXACT(B38,"Boundary"))),"Check: movement bucket invalid",IF(NOT(IF(AND(ISNUMBER(C38),NOT(ISLOGICAL(C38))),AND(TRUE,SIGN(ABS(C38)-1E12)&lt;=0,OR(SIGN(C38)=0,SIGN(ABS(C38)-1E-300)&gt;=0)),FALSE)),"Check: signed amount invalid",IF(OR(LEN(TRIM(D38&amp;""))=0,LEN(TRIM(E38&amp;""))=0,LEN(TRIM(F38&amp;""))=0),"Check: explanation or evidence missing",IF(NOT(OR(EXACT(G38,"Not reviewed"),EXACT(G38,"Changes required"),EXACT(G38,"Reviewed"))),"Check: review state invalid",IF(OR(AND(LEN(I38&amp;"")&gt;0,NOT(IF(AND(ISNUMBER(I38),NOT(ISLOGICAL(I38))),AND(SIGN(I38-1)&gt;=0,SIGN(I38-2958465)&lt;=0,SIGN(MOD(I38,1))=0),FALSE))),AND(LEN(M38&amp;"")&gt;0,NOT(IF(AND(ISNUMBER(M38),NOT(ISLOGICAL(M38))),AND(SIGN(M38-1)&gt;=0,SIGN(M38-2958465)&lt;=0,SIGN(MOD(M38,1))=0),FALSE)))),"Check: entered date invalid",IF(AND(LEN(I38&amp;"")&gt;0,OR(I38&lt;$B$11,I38&gt;$B$12)),"Check: review chronology",IF(AND(NOT(EXACT(G38,"Not reviewed")),OR(LEN(TRIM(H38&amp;""))=0,LEN(TRIM(I38&amp;""))=0,LEN(TRIM(J38&amp;""))=0)),"Check: review record incomplete",IF(AND(EXACT(G38,"Not reviewed"),LEN(I38&amp;"")&gt;0),"Check: update review state",IF(AND(LEN(TRIM(K38&amp;""))=0,OR(LEN(L38&amp;"")&gt;0,LEN(M38&amp;"")&gt;0)),"Check: action fields have no action",IF(AND(OR(NOT(EXACT(G38,"Reviewed")),LEN(K38&amp;"")&gt;0),OR(LEN(TRIM(K38&amp;""))=0,LEN(TRIM(L38&amp;""))=0,LEN(TRIM(M38&amp;""))=0)),"Check: action incomplete","Recorded"))))))))))))))))),"Check: input error"))</x:f>
      </x:c>
      <x:c r="O38" s="26" t="str">
        <x:f>IF(LEN(N38)=0,"",IF(N38&lt;&gt;"Recorded","Check: resolve input issue",IF(NOT(EXACT(G38,"Reviewed")),"Review pending",IF(LEN(K38&amp;"")&gt;0,"Action open","Reviewed"))))</x:f>
      </x:c>
      <x:c r="P38" s="26" t="str">
        <x:f>IF(N38="Recorded",IF(LEN(K38&amp;"")&gt;0,$B$12-M38,""),"")</x:f>
      </x:c>
    </x:row>
    <x:row r="39" ht="92" customHeight="1">
      <x:c r="A39" s="11"/>
      <x:c r="B39" s="11"/>
      <x:c r="C39" s="11"/>
      <x:c r="D39" s="11"/>
      <x:c r="E39" s="11"/>
      <x:c r="F39" s="11"/>
      <x:c r="G39" s="11"/>
      <x:c r="H39" s="11"/>
      <x:c r="I39" s="11"/>
      <x:c r="J39" s="11"/>
      <x:c r="K39" s="11"/>
      <x:c r="L39" s="11"/>
      <x:c r="M39" s="11"/>
      <x:c r="N39" s="26" t="str">
        <x:f>IF(COUNTA(A39:M39)=0,"",IFERROR(IF(OR(ISERROR(A39),ISERROR(B39),ISERROR(C39),ISERROR(D39),ISERROR(E39),ISERROR(F39),ISERROR(G39),ISERROR(H39),ISERROR(I39),ISERROR(J39),ISERROR(K39),ISERROR(L39),ISERROR(M39)),"Check: input error",IF(OR(AND(LEN(A39&amp;"")&gt;0,NOT(ISTEXT(A39))),AND(LEN(B39&amp;"")&gt;0,NOT(ISTEXT(B39))),AND(LEN(D39&amp;"")&gt;0,NOT(ISTEXT(D39))),AND(LEN(E39&amp;"")&gt;0,NOT(ISTEXT(E39))),AND(LEN(F39&amp;"")&gt;0,NOT(ISTEXT(F39))),AND(LEN(G39&amp;"")&gt;0,NOT(ISTEXT(G39))),AND(LEN(H39&amp;"")&gt;0,NOT(ISTEXT(H39))),AND(LEN(J39&amp;"")&gt;0,NOT(ISTEXT(J39))),AND(LEN(K39&amp;"")&gt;0,NOT(ISTEXT(K39))),AND(LEN(L39&amp;"")&gt;0,NOT(ISTEXT(L39)))),"Check: text input required",IF($H$10&lt;&gt;"Recorded","Check: comparison setup",IF(OR(LEN(TRIM(A39&amp;""))=0),"Check: component ID missing",IF(NOT(EXACT(A39,TRIM(A39))),"Check: component ID untrimmed",IF(OR(ISNUMBER(FIND("*",A39)),ISNUMBER(FIND("?",A39)),ISNUMBER(FIND("~",A39))),"Check: component ID wildcard",IF(COUNTIFS($A$21:$A$60,A39)&gt;1,"Check: duplicate component ID",IF(NOT(OR(EXACT(B39,"Base revision"),EXACT(B39,"Activity"),EXACT(B39,"Factor"),EXACT(B39,"Boundary"))),"Check: movement bucket invalid",IF(NOT(IF(AND(ISNUMBER(C39),NOT(ISLOGICAL(C39))),AND(TRUE,SIGN(ABS(C39)-1E12)&lt;=0,OR(SIGN(C39)=0,SIGN(ABS(C39)-1E-300)&gt;=0)),FALSE)),"Check: signed amount invalid",IF(OR(LEN(TRIM(D39&amp;""))=0,LEN(TRIM(E39&amp;""))=0,LEN(TRIM(F39&amp;""))=0),"Check: explanation or evidence missing",IF(NOT(OR(EXACT(G39,"Not reviewed"),EXACT(G39,"Changes required"),EXACT(G39,"Reviewed"))),"Check: review state invalid",IF(OR(AND(LEN(I39&amp;"")&gt;0,NOT(IF(AND(ISNUMBER(I39),NOT(ISLOGICAL(I39))),AND(SIGN(I39-1)&gt;=0,SIGN(I39-2958465)&lt;=0,SIGN(MOD(I39,1))=0),FALSE))),AND(LEN(M39&amp;"")&gt;0,NOT(IF(AND(ISNUMBER(M39),NOT(ISLOGICAL(M39))),AND(SIGN(M39-1)&gt;=0,SIGN(M39-2958465)&lt;=0,SIGN(MOD(M39,1))=0),FALSE)))),"Check: entered date invalid",IF(AND(LEN(I39&amp;"")&gt;0,OR(I39&lt;$B$11,I39&gt;$B$12)),"Check: review chronology",IF(AND(NOT(EXACT(G39,"Not reviewed")),OR(LEN(TRIM(H39&amp;""))=0,LEN(TRIM(I39&amp;""))=0,LEN(TRIM(J39&amp;""))=0)),"Check: review record incomplete",IF(AND(EXACT(G39,"Not reviewed"),LEN(I39&amp;"")&gt;0),"Check: update review state",IF(AND(LEN(TRIM(K39&amp;""))=0,OR(LEN(L39&amp;"")&gt;0,LEN(M39&amp;"")&gt;0)),"Check: action fields have no action",IF(AND(OR(NOT(EXACT(G39,"Reviewed")),LEN(K39&amp;"")&gt;0),OR(LEN(TRIM(K39&amp;""))=0,LEN(TRIM(L39&amp;""))=0,LEN(TRIM(M39&amp;""))=0)),"Check: action incomplete","Recorded"))))))))))))))))),"Check: input error"))</x:f>
      </x:c>
      <x:c r="O39" s="26" t="str">
        <x:f>IF(LEN(N39)=0,"",IF(N39&lt;&gt;"Recorded","Check: resolve input issue",IF(NOT(EXACT(G39,"Reviewed")),"Review pending",IF(LEN(K39&amp;"")&gt;0,"Action open","Reviewed"))))</x:f>
      </x:c>
      <x:c r="P39" s="26" t="str">
        <x:f>IF(N39="Recorded",IF(LEN(K39&amp;"")&gt;0,$B$12-M39,""),"")</x:f>
      </x:c>
    </x:row>
    <x:row r="40" ht="92" customHeight="1">
      <x:c r="A40" s="11"/>
      <x:c r="B40" s="11"/>
      <x:c r="C40" s="11"/>
      <x:c r="D40" s="11"/>
      <x:c r="E40" s="11"/>
      <x:c r="F40" s="11"/>
      <x:c r="G40" s="11"/>
      <x:c r="H40" s="11"/>
      <x:c r="I40" s="11"/>
      <x:c r="J40" s="11"/>
      <x:c r="K40" s="11"/>
      <x:c r="L40" s="11"/>
      <x:c r="M40" s="11"/>
      <x:c r="N40" s="26" t="str">
        <x:f>IF(COUNTA(A40:M40)=0,"",IFERROR(IF(OR(ISERROR(A40),ISERROR(B40),ISERROR(C40),ISERROR(D40),ISERROR(E40),ISERROR(F40),ISERROR(G40),ISERROR(H40),ISERROR(I40),ISERROR(J40),ISERROR(K40),ISERROR(L40),ISERROR(M40)),"Check: input error",IF(OR(AND(LEN(A40&amp;"")&gt;0,NOT(ISTEXT(A40))),AND(LEN(B40&amp;"")&gt;0,NOT(ISTEXT(B40))),AND(LEN(D40&amp;"")&gt;0,NOT(ISTEXT(D40))),AND(LEN(E40&amp;"")&gt;0,NOT(ISTEXT(E40))),AND(LEN(F40&amp;"")&gt;0,NOT(ISTEXT(F40))),AND(LEN(G40&amp;"")&gt;0,NOT(ISTEXT(G40))),AND(LEN(H40&amp;"")&gt;0,NOT(ISTEXT(H40))),AND(LEN(J40&amp;"")&gt;0,NOT(ISTEXT(J40))),AND(LEN(K40&amp;"")&gt;0,NOT(ISTEXT(K40))),AND(LEN(L40&amp;"")&gt;0,NOT(ISTEXT(L40)))),"Check: text input required",IF($H$10&lt;&gt;"Recorded","Check: comparison setup",IF(OR(LEN(TRIM(A40&amp;""))=0),"Check: component ID missing",IF(NOT(EXACT(A40,TRIM(A40))),"Check: component ID untrimmed",IF(OR(ISNUMBER(FIND("*",A40)),ISNUMBER(FIND("?",A40)),ISNUMBER(FIND("~",A40))),"Check: component ID wildcard",IF(COUNTIFS($A$21:$A$60,A40)&gt;1,"Check: duplicate component ID",IF(NOT(OR(EXACT(B40,"Base revision"),EXACT(B40,"Activity"),EXACT(B40,"Factor"),EXACT(B40,"Boundary"))),"Check: movement bucket invalid",IF(NOT(IF(AND(ISNUMBER(C40),NOT(ISLOGICAL(C40))),AND(TRUE,SIGN(ABS(C40)-1E12)&lt;=0,OR(SIGN(C40)=0,SIGN(ABS(C40)-1E-300)&gt;=0)),FALSE)),"Check: signed amount invalid",IF(OR(LEN(TRIM(D40&amp;""))=0,LEN(TRIM(E40&amp;""))=0,LEN(TRIM(F40&amp;""))=0),"Check: explanation or evidence missing",IF(NOT(OR(EXACT(G40,"Not reviewed"),EXACT(G40,"Changes required"),EXACT(G40,"Reviewed"))),"Check: review state invalid",IF(OR(AND(LEN(I40&amp;"")&gt;0,NOT(IF(AND(ISNUMBER(I40),NOT(ISLOGICAL(I40))),AND(SIGN(I40-1)&gt;=0,SIGN(I40-2958465)&lt;=0,SIGN(MOD(I40,1))=0),FALSE))),AND(LEN(M40&amp;"")&gt;0,NOT(IF(AND(ISNUMBER(M40),NOT(ISLOGICAL(M40))),AND(SIGN(M40-1)&gt;=0,SIGN(M40-2958465)&lt;=0,SIGN(MOD(M40,1))=0),FALSE)))),"Check: entered date invalid",IF(AND(LEN(I40&amp;"")&gt;0,OR(I40&lt;$B$11,I40&gt;$B$12)),"Check: review chronology",IF(AND(NOT(EXACT(G40,"Not reviewed")),OR(LEN(TRIM(H40&amp;""))=0,LEN(TRIM(I40&amp;""))=0,LEN(TRIM(J40&amp;""))=0)),"Check: review record incomplete",IF(AND(EXACT(G40,"Not reviewed"),LEN(I40&amp;"")&gt;0),"Check: update review state",IF(AND(LEN(TRIM(K40&amp;""))=0,OR(LEN(L40&amp;"")&gt;0,LEN(M40&amp;"")&gt;0)),"Check: action fields have no action",IF(AND(OR(NOT(EXACT(G40,"Reviewed")),LEN(K40&amp;"")&gt;0),OR(LEN(TRIM(K40&amp;""))=0,LEN(TRIM(L40&amp;""))=0,LEN(TRIM(M40&amp;""))=0)),"Check: action incomplete","Recorded"))))))))))))))))),"Check: input error"))</x:f>
      </x:c>
      <x:c r="O40" s="26" t="str">
        <x:f>IF(LEN(N40)=0,"",IF(N40&lt;&gt;"Recorded","Check: resolve input issue",IF(NOT(EXACT(G40,"Reviewed")),"Review pending",IF(LEN(K40&amp;"")&gt;0,"Action open","Reviewed"))))</x:f>
      </x:c>
      <x:c r="P40" s="26" t="str">
        <x:f>IF(N40="Recorded",IF(LEN(K40&amp;"")&gt;0,$B$12-M40,""),"")</x:f>
      </x:c>
    </x:row>
    <x:row r="41" ht="92" customHeight="1">
      <x:c r="A41" s="11"/>
      <x:c r="B41" s="11"/>
      <x:c r="C41" s="11"/>
      <x:c r="D41" s="11"/>
      <x:c r="E41" s="11"/>
      <x:c r="F41" s="11"/>
      <x:c r="G41" s="11"/>
      <x:c r="H41" s="11"/>
      <x:c r="I41" s="11"/>
      <x:c r="J41" s="11"/>
      <x:c r="K41" s="11"/>
      <x:c r="L41" s="11"/>
      <x:c r="M41" s="11"/>
      <x:c r="N41" s="26" t="str">
        <x:f>IF(COUNTA(A41:M41)=0,"",IFERROR(IF(OR(ISERROR(A41),ISERROR(B41),ISERROR(C41),ISERROR(D41),ISERROR(E41),ISERROR(F41),ISERROR(G41),ISERROR(H41),ISERROR(I41),ISERROR(J41),ISERROR(K41),ISERROR(L41),ISERROR(M41)),"Check: input error",IF(OR(AND(LEN(A41&amp;"")&gt;0,NOT(ISTEXT(A41))),AND(LEN(B41&amp;"")&gt;0,NOT(ISTEXT(B41))),AND(LEN(D41&amp;"")&gt;0,NOT(ISTEXT(D41))),AND(LEN(E41&amp;"")&gt;0,NOT(ISTEXT(E41))),AND(LEN(F41&amp;"")&gt;0,NOT(ISTEXT(F41))),AND(LEN(G41&amp;"")&gt;0,NOT(ISTEXT(G41))),AND(LEN(H41&amp;"")&gt;0,NOT(ISTEXT(H41))),AND(LEN(J41&amp;"")&gt;0,NOT(ISTEXT(J41))),AND(LEN(K41&amp;"")&gt;0,NOT(ISTEXT(K41))),AND(LEN(L41&amp;"")&gt;0,NOT(ISTEXT(L41)))),"Check: text input required",IF($H$10&lt;&gt;"Recorded","Check: comparison setup",IF(OR(LEN(TRIM(A41&amp;""))=0),"Check: component ID missing",IF(NOT(EXACT(A41,TRIM(A41))),"Check: component ID untrimmed",IF(OR(ISNUMBER(FIND("*",A41)),ISNUMBER(FIND("?",A41)),ISNUMBER(FIND("~",A41))),"Check: component ID wildcard",IF(COUNTIFS($A$21:$A$60,A41)&gt;1,"Check: duplicate component ID",IF(NOT(OR(EXACT(B41,"Base revision"),EXACT(B41,"Activity"),EXACT(B41,"Factor"),EXACT(B41,"Boundary"))),"Check: movement bucket invalid",IF(NOT(IF(AND(ISNUMBER(C41),NOT(ISLOGICAL(C41))),AND(TRUE,SIGN(ABS(C41)-1E12)&lt;=0,OR(SIGN(C41)=0,SIGN(ABS(C41)-1E-300)&gt;=0)),FALSE)),"Check: signed amount invalid",IF(OR(LEN(TRIM(D41&amp;""))=0,LEN(TRIM(E41&amp;""))=0,LEN(TRIM(F41&amp;""))=0),"Check: explanation or evidence missing",IF(NOT(OR(EXACT(G41,"Not reviewed"),EXACT(G41,"Changes required"),EXACT(G41,"Reviewed"))),"Check: review state invalid",IF(OR(AND(LEN(I41&amp;"")&gt;0,NOT(IF(AND(ISNUMBER(I41),NOT(ISLOGICAL(I41))),AND(SIGN(I41-1)&gt;=0,SIGN(I41-2958465)&lt;=0,SIGN(MOD(I41,1))=0),FALSE))),AND(LEN(M41&amp;"")&gt;0,NOT(IF(AND(ISNUMBER(M41),NOT(ISLOGICAL(M41))),AND(SIGN(M41-1)&gt;=0,SIGN(M41-2958465)&lt;=0,SIGN(MOD(M41,1))=0),FALSE)))),"Check: entered date invalid",IF(AND(LEN(I41&amp;"")&gt;0,OR(I41&lt;$B$11,I41&gt;$B$12)),"Check: review chronology",IF(AND(NOT(EXACT(G41,"Not reviewed")),OR(LEN(TRIM(H41&amp;""))=0,LEN(TRIM(I41&amp;""))=0,LEN(TRIM(J41&amp;""))=0)),"Check: review record incomplete",IF(AND(EXACT(G41,"Not reviewed"),LEN(I41&amp;"")&gt;0),"Check: update review state",IF(AND(LEN(TRIM(K41&amp;""))=0,OR(LEN(L41&amp;"")&gt;0,LEN(M41&amp;"")&gt;0)),"Check: action fields have no action",IF(AND(OR(NOT(EXACT(G41,"Reviewed")),LEN(K41&amp;"")&gt;0),OR(LEN(TRIM(K41&amp;""))=0,LEN(TRIM(L41&amp;""))=0,LEN(TRIM(M41&amp;""))=0)),"Check: action incomplete","Recorded"))))))))))))))))),"Check: input error"))</x:f>
      </x:c>
      <x:c r="O41" s="26" t="str">
        <x:f>IF(LEN(N41)=0,"",IF(N41&lt;&gt;"Recorded","Check: resolve input issue",IF(NOT(EXACT(G41,"Reviewed")),"Review pending",IF(LEN(K41&amp;"")&gt;0,"Action open","Reviewed"))))</x:f>
      </x:c>
      <x:c r="P41" s="26" t="str">
        <x:f>IF(N41="Recorded",IF(LEN(K41&amp;"")&gt;0,$B$12-M41,""),"")</x:f>
      </x:c>
    </x:row>
    <x:row r="42" ht="92" customHeight="1">
      <x:c r="A42" s="11"/>
      <x:c r="B42" s="11"/>
      <x:c r="C42" s="11"/>
      <x:c r="D42" s="11"/>
      <x:c r="E42" s="11"/>
      <x:c r="F42" s="11"/>
      <x:c r="G42" s="11"/>
      <x:c r="H42" s="11"/>
      <x:c r="I42" s="11"/>
      <x:c r="J42" s="11"/>
      <x:c r="K42" s="11"/>
      <x:c r="L42" s="11"/>
      <x:c r="M42" s="11"/>
      <x:c r="N42" s="26" t="str">
        <x:f>IF(COUNTA(A42:M42)=0,"",IFERROR(IF(OR(ISERROR(A42),ISERROR(B42),ISERROR(C42),ISERROR(D42),ISERROR(E42),ISERROR(F42),ISERROR(G42),ISERROR(H42),ISERROR(I42),ISERROR(J42),ISERROR(K42),ISERROR(L42),ISERROR(M42)),"Check: input error",IF(OR(AND(LEN(A42&amp;"")&gt;0,NOT(ISTEXT(A42))),AND(LEN(B42&amp;"")&gt;0,NOT(ISTEXT(B42))),AND(LEN(D42&amp;"")&gt;0,NOT(ISTEXT(D42))),AND(LEN(E42&amp;"")&gt;0,NOT(ISTEXT(E42))),AND(LEN(F42&amp;"")&gt;0,NOT(ISTEXT(F42))),AND(LEN(G42&amp;"")&gt;0,NOT(ISTEXT(G42))),AND(LEN(H42&amp;"")&gt;0,NOT(ISTEXT(H42))),AND(LEN(J42&amp;"")&gt;0,NOT(ISTEXT(J42))),AND(LEN(K42&amp;"")&gt;0,NOT(ISTEXT(K42))),AND(LEN(L42&amp;"")&gt;0,NOT(ISTEXT(L42)))),"Check: text input required",IF($H$10&lt;&gt;"Recorded","Check: comparison setup",IF(OR(LEN(TRIM(A42&amp;""))=0),"Check: component ID missing",IF(NOT(EXACT(A42,TRIM(A42))),"Check: component ID untrimmed",IF(OR(ISNUMBER(FIND("*",A42)),ISNUMBER(FIND("?",A42)),ISNUMBER(FIND("~",A42))),"Check: component ID wildcard",IF(COUNTIFS($A$21:$A$60,A42)&gt;1,"Check: duplicate component ID",IF(NOT(OR(EXACT(B42,"Base revision"),EXACT(B42,"Activity"),EXACT(B42,"Factor"),EXACT(B42,"Boundary"))),"Check: movement bucket invalid",IF(NOT(IF(AND(ISNUMBER(C42),NOT(ISLOGICAL(C42))),AND(TRUE,SIGN(ABS(C42)-1E12)&lt;=0,OR(SIGN(C42)=0,SIGN(ABS(C42)-1E-300)&gt;=0)),FALSE)),"Check: signed amount invalid",IF(OR(LEN(TRIM(D42&amp;""))=0,LEN(TRIM(E42&amp;""))=0,LEN(TRIM(F42&amp;""))=0),"Check: explanation or evidence missing",IF(NOT(OR(EXACT(G42,"Not reviewed"),EXACT(G42,"Changes required"),EXACT(G42,"Reviewed"))),"Check: review state invalid",IF(OR(AND(LEN(I42&amp;"")&gt;0,NOT(IF(AND(ISNUMBER(I42),NOT(ISLOGICAL(I42))),AND(SIGN(I42-1)&gt;=0,SIGN(I42-2958465)&lt;=0,SIGN(MOD(I42,1))=0),FALSE))),AND(LEN(M42&amp;"")&gt;0,NOT(IF(AND(ISNUMBER(M42),NOT(ISLOGICAL(M42))),AND(SIGN(M42-1)&gt;=0,SIGN(M42-2958465)&lt;=0,SIGN(MOD(M42,1))=0),FALSE)))),"Check: entered date invalid",IF(AND(LEN(I42&amp;"")&gt;0,OR(I42&lt;$B$11,I42&gt;$B$12)),"Check: review chronology",IF(AND(NOT(EXACT(G42,"Not reviewed")),OR(LEN(TRIM(H42&amp;""))=0,LEN(TRIM(I42&amp;""))=0,LEN(TRIM(J42&amp;""))=0)),"Check: review record incomplete",IF(AND(EXACT(G42,"Not reviewed"),LEN(I42&amp;"")&gt;0),"Check: update review state",IF(AND(LEN(TRIM(K42&amp;""))=0,OR(LEN(L42&amp;"")&gt;0,LEN(M42&amp;"")&gt;0)),"Check: action fields have no action",IF(AND(OR(NOT(EXACT(G42,"Reviewed")),LEN(K42&amp;"")&gt;0),OR(LEN(TRIM(K42&amp;""))=0,LEN(TRIM(L42&amp;""))=0,LEN(TRIM(M42&amp;""))=0)),"Check: action incomplete","Recorded"))))))))))))))))),"Check: input error"))</x:f>
      </x:c>
      <x:c r="O42" s="26" t="str">
        <x:f>IF(LEN(N42)=0,"",IF(N42&lt;&gt;"Recorded","Check: resolve input issue",IF(NOT(EXACT(G42,"Reviewed")),"Review pending",IF(LEN(K42&amp;"")&gt;0,"Action open","Reviewed"))))</x:f>
      </x:c>
      <x:c r="P42" s="26" t="str">
        <x:f>IF(N42="Recorded",IF(LEN(K42&amp;"")&gt;0,$B$12-M42,""),"")</x:f>
      </x:c>
    </x:row>
    <x:row r="43" ht="92" customHeight="1">
      <x:c r="A43" s="11"/>
      <x:c r="B43" s="11"/>
      <x:c r="C43" s="11"/>
      <x:c r="D43" s="11"/>
      <x:c r="E43" s="11"/>
      <x:c r="F43" s="11"/>
      <x:c r="G43" s="11"/>
      <x:c r="H43" s="11"/>
      <x:c r="I43" s="11"/>
      <x:c r="J43" s="11"/>
      <x:c r="K43" s="11"/>
      <x:c r="L43" s="11"/>
      <x:c r="M43" s="11"/>
      <x:c r="N43" s="26" t="str">
        <x:f>IF(COUNTA(A43:M43)=0,"",IFERROR(IF(OR(ISERROR(A43),ISERROR(B43),ISERROR(C43),ISERROR(D43),ISERROR(E43),ISERROR(F43),ISERROR(G43),ISERROR(H43),ISERROR(I43),ISERROR(J43),ISERROR(K43),ISERROR(L43),ISERROR(M43)),"Check: input error",IF(OR(AND(LEN(A43&amp;"")&gt;0,NOT(ISTEXT(A43))),AND(LEN(B43&amp;"")&gt;0,NOT(ISTEXT(B43))),AND(LEN(D43&amp;"")&gt;0,NOT(ISTEXT(D43))),AND(LEN(E43&amp;"")&gt;0,NOT(ISTEXT(E43))),AND(LEN(F43&amp;"")&gt;0,NOT(ISTEXT(F43))),AND(LEN(G43&amp;"")&gt;0,NOT(ISTEXT(G43))),AND(LEN(H43&amp;"")&gt;0,NOT(ISTEXT(H43))),AND(LEN(J43&amp;"")&gt;0,NOT(ISTEXT(J43))),AND(LEN(K43&amp;"")&gt;0,NOT(ISTEXT(K43))),AND(LEN(L43&amp;"")&gt;0,NOT(ISTEXT(L43)))),"Check: text input required",IF($H$10&lt;&gt;"Recorded","Check: comparison setup",IF(OR(LEN(TRIM(A43&amp;""))=0),"Check: component ID missing",IF(NOT(EXACT(A43,TRIM(A43))),"Check: component ID untrimmed",IF(OR(ISNUMBER(FIND("*",A43)),ISNUMBER(FIND("?",A43)),ISNUMBER(FIND("~",A43))),"Check: component ID wildcard",IF(COUNTIFS($A$21:$A$60,A43)&gt;1,"Check: duplicate component ID",IF(NOT(OR(EXACT(B43,"Base revision"),EXACT(B43,"Activity"),EXACT(B43,"Factor"),EXACT(B43,"Boundary"))),"Check: movement bucket invalid",IF(NOT(IF(AND(ISNUMBER(C43),NOT(ISLOGICAL(C43))),AND(TRUE,SIGN(ABS(C43)-1E12)&lt;=0,OR(SIGN(C43)=0,SIGN(ABS(C43)-1E-300)&gt;=0)),FALSE)),"Check: signed amount invalid",IF(OR(LEN(TRIM(D43&amp;""))=0,LEN(TRIM(E43&amp;""))=0,LEN(TRIM(F43&amp;""))=0),"Check: explanation or evidence missing",IF(NOT(OR(EXACT(G43,"Not reviewed"),EXACT(G43,"Changes required"),EXACT(G43,"Reviewed"))),"Check: review state invalid",IF(OR(AND(LEN(I43&amp;"")&gt;0,NOT(IF(AND(ISNUMBER(I43),NOT(ISLOGICAL(I43))),AND(SIGN(I43-1)&gt;=0,SIGN(I43-2958465)&lt;=0,SIGN(MOD(I43,1))=0),FALSE))),AND(LEN(M43&amp;"")&gt;0,NOT(IF(AND(ISNUMBER(M43),NOT(ISLOGICAL(M43))),AND(SIGN(M43-1)&gt;=0,SIGN(M43-2958465)&lt;=0,SIGN(MOD(M43,1))=0),FALSE)))),"Check: entered date invalid",IF(AND(LEN(I43&amp;"")&gt;0,OR(I43&lt;$B$11,I43&gt;$B$12)),"Check: review chronology",IF(AND(NOT(EXACT(G43,"Not reviewed")),OR(LEN(TRIM(H43&amp;""))=0,LEN(TRIM(I43&amp;""))=0,LEN(TRIM(J43&amp;""))=0)),"Check: review record incomplete",IF(AND(EXACT(G43,"Not reviewed"),LEN(I43&amp;"")&gt;0),"Check: update review state",IF(AND(LEN(TRIM(K43&amp;""))=0,OR(LEN(L43&amp;"")&gt;0,LEN(M43&amp;"")&gt;0)),"Check: action fields have no action",IF(AND(OR(NOT(EXACT(G43,"Reviewed")),LEN(K43&amp;"")&gt;0),OR(LEN(TRIM(K43&amp;""))=0,LEN(TRIM(L43&amp;""))=0,LEN(TRIM(M43&amp;""))=0)),"Check: action incomplete","Recorded"))))))))))))))))),"Check: input error"))</x:f>
      </x:c>
      <x:c r="O43" s="26" t="str">
        <x:f>IF(LEN(N43)=0,"",IF(N43&lt;&gt;"Recorded","Check: resolve input issue",IF(NOT(EXACT(G43,"Reviewed")),"Review pending",IF(LEN(K43&amp;"")&gt;0,"Action open","Reviewed"))))</x:f>
      </x:c>
      <x:c r="P43" s="26" t="str">
        <x:f>IF(N43="Recorded",IF(LEN(K43&amp;"")&gt;0,$B$12-M43,""),"")</x:f>
      </x:c>
    </x:row>
    <x:row r="44" ht="92" customHeight="1">
      <x:c r="A44" s="11"/>
      <x:c r="B44" s="11"/>
      <x:c r="C44" s="11"/>
      <x:c r="D44" s="11"/>
      <x:c r="E44" s="11"/>
      <x:c r="F44" s="11"/>
      <x:c r="G44" s="11"/>
      <x:c r="H44" s="11"/>
      <x:c r="I44" s="11"/>
      <x:c r="J44" s="11"/>
      <x:c r="K44" s="11"/>
      <x:c r="L44" s="11"/>
      <x:c r="M44" s="11"/>
      <x:c r="N44" s="26" t="str">
        <x:f>IF(COUNTA(A44:M44)=0,"",IFERROR(IF(OR(ISERROR(A44),ISERROR(B44),ISERROR(C44),ISERROR(D44),ISERROR(E44),ISERROR(F44),ISERROR(G44),ISERROR(H44),ISERROR(I44),ISERROR(J44),ISERROR(K44),ISERROR(L44),ISERROR(M44)),"Check: input error",IF(OR(AND(LEN(A44&amp;"")&gt;0,NOT(ISTEXT(A44))),AND(LEN(B44&amp;"")&gt;0,NOT(ISTEXT(B44))),AND(LEN(D44&amp;"")&gt;0,NOT(ISTEXT(D44))),AND(LEN(E44&amp;"")&gt;0,NOT(ISTEXT(E44))),AND(LEN(F44&amp;"")&gt;0,NOT(ISTEXT(F44))),AND(LEN(G44&amp;"")&gt;0,NOT(ISTEXT(G44))),AND(LEN(H44&amp;"")&gt;0,NOT(ISTEXT(H44))),AND(LEN(J44&amp;"")&gt;0,NOT(ISTEXT(J44))),AND(LEN(K44&amp;"")&gt;0,NOT(ISTEXT(K44))),AND(LEN(L44&amp;"")&gt;0,NOT(ISTEXT(L44)))),"Check: text input required",IF($H$10&lt;&gt;"Recorded","Check: comparison setup",IF(OR(LEN(TRIM(A44&amp;""))=0),"Check: component ID missing",IF(NOT(EXACT(A44,TRIM(A44))),"Check: component ID untrimmed",IF(OR(ISNUMBER(FIND("*",A44)),ISNUMBER(FIND("?",A44)),ISNUMBER(FIND("~",A44))),"Check: component ID wildcard",IF(COUNTIFS($A$21:$A$60,A44)&gt;1,"Check: duplicate component ID",IF(NOT(OR(EXACT(B44,"Base revision"),EXACT(B44,"Activity"),EXACT(B44,"Factor"),EXACT(B44,"Boundary"))),"Check: movement bucket invalid",IF(NOT(IF(AND(ISNUMBER(C44),NOT(ISLOGICAL(C44))),AND(TRUE,SIGN(ABS(C44)-1E12)&lt;=0,OR(SIGN(C44)=0,SIGN(ABS(C44)-1E-300)&gt;=0)),FALSE)),"Check: signed amount invalid",IF(OR(LEN(TRIM(D44&amp;""))=0,LEN(TRIM(E44&amp;""))=0,LEN(TRIM(F44&amp;""))=0),"Check: explanation or evidence missing",IF(NOT(OR(EXACT(G44,"Not reviewed"),EXACT(G44,"Changes required"),EXACT(G44,"Reviewed"))),"Check: review state invalid",IF(OR(AND(LEN(I44&amp;"")&gt;0,NOT(IF(AND(ISNUMBER(I44),NOT(ISLOGICAL(I44))),AND(SIGN(I44-1)&gt;=0,SIGN(I44-2958465)&lt;=0,SIGN(MOD(I44,1))=0),FALSE))),AND(LEN(M44&amp;"")&gt;0,NOT(IF(AND(ISNUMBER(M44),NOT(ISLOGICAL(M44))),AND(SIGN(M44-1)&gt;=0,SIGN(M44-2958465)&lt;=0,SIGN(MOD(M44,1))=0),FALSE)))),"Check: entered date invalid",IF(AND(LEN(I44&amp;"")&gt;0,OR(I44&lt;$B$11,I44&gt;$B$12)),"Check: review chronology",IF(AND(NOT(EXACT(G44,"Not reviewed")),OR(LEN(TRIM(H44&amp;""))=0,LEN(TRIM(I44&amp;""))=0,LEN(TRIM(J44&amp;""))=0)),"Check: review record incomplete",IF(AND(EXACT(G44,"Not reviewed"),LEN(I44&amp;"")&gt;0),"Check: update review state",IF(AND(LEN(TRIM(K44&amp;""))=0,OR(LEN(L44&amp;"")&gt;0,LEN(M44&amp;"")&gt;0)),"Check: action fields have no action",IF(AND(OR(NOT(EXACT(G44,"Reviewed")),LEN(K44&amp;"")&gt;0),OR(LEN(TRIM(K44&amp;""))=0,LEN(TRIM(L44&amp;""))=0,LEN(TRIM(M44&amp;""))=0)),"Check: action incomplete","Recorded"))))))))))))))))),"Check: input error"))</x:f>
      </x:c>
      <x:c r="O44" s="26" t="str">
        <x:f>IF(LEN(N44)=0,"",IF(N44&lt;&gt;"Recorded","Check: resolve input issue",IF(NOT(EXACT(G44,"Reviewed")),"Review pending",IF(LEN(K44&amp;"")&gt;0,"Action open","Reviewed"))))</x:f>
      </x:c>
      <x:c r="P44" s="26" t="str">
        <x:f>IF(N44="Recorded",IF(LEN(K44&amp;"")&gt;0,$B$12-M44,""),"")</x:f>
      </x:c>
    </x:row>
    <x:row r="45" ht="92" customHeight="1">
      <x:c r="A45" s="11"/>
      <x:c r="B45" s="11"/>
      <x:c r="C45" s="11"/>
      <x:c r="D45" s="11"/>
      <x:c r="E45" s="11"/>
      <x:c r="F45" s="11"/>
      <x:c r="G45" s="11"/>
      <x:c r="H45" s="11"/>
      <x:c r="I45" s="11"/>
      <x:c r="J45" s="11"/>
      <x:c r="K45" s="11"/>
      <x:c r="L45" s="11"/>
      <x:c r="M45" s="11"/>
      <x:c r="N45" s="26" t="str">
        <x:f>IF(COUNTA(A45:M45)=0,"",IFERROR(IF(OR(ISERROR(A45),ISERROR(B45),ISERROR(C45),ISERROR(D45),ISERROR(E45),ISERROR(F45),ISERROR(G45),ISERROR(H45),ISERROR(I45),ISERROR(J45),ISERROR(K45),ISERROR(L45),ISERROR(M45)),"Check: input error",IF(OR(AND(LEN(A45&amp;"")&gt;0,NOT(ISTEXT(A45))),AND(LEN(B45&amp;"")&gt;0,NOT(ISTEXT(B45))),AND(LEN(D45&amp;"")&gt;0,NOT(ISTEXT(D45))),AND(LEN(E45&amp;"")&gt;0,NOT(ISTEXT(E45))),AND(LEN(F45&amp;"")&gt;0,NOT(ISTEXT(F45))),AND(LEN(G45&amp;"")&gt;0,NOT(ISTEXT(G45))),AND(LEN(H45&amp;"")&gt;0,NOT(ISTEXT(H45))),AND(LEN(J45&amp;"")&gt;0,NOT(ISTEXT(J45))),AND(LEN(K45&amp;"")&gt;0,NOT(ISTEXT(K45))),AND(LEN(L45&amp;"")&gt;0,NOT(ISTEXT(L45)))),"Check: text input required",IF($H$10&lt;&gt;"Recorded","Check: comparison setup",IF(OR(LEN(TRIM(A45&amp;""))=0),"Check: component ID missing",IF(NOT(EXACT(A45,TRIM(A45))),"Check: component ID untrimmed",IF(OR(ISNUMBER(FIND("*",A45)),ISNUMBER(FIND("?",A45)),ISNUMBER(FIND("~",A45))),"Check: component ID wildcard",IF(COUNTIFS($A$21:$A$60,A45)&gt;1,"Check: duplicate component ID",IF(NOT(OR(EXACT(B45,"Base revision"),EXACT(B45,"Activity"),EXACT(B45,"Factor"),EXACT(B45,"Boundary"))),"Check: movement bucket invalid",IF(NOT(IF(AND(ISNUMBER(C45),NOT(ISLOGICAL(C45))),AND(TRUE,SIGN(ABS(C45)-1E12)&lt;=0,OR(SIGN(C45)=0,SIGN(ABS(C45)-1E-300)&gt;=0)),FALSE)),"Check: signed amount invalid",IF(OR(LEN(TRIM(D45&amp;""))=0,LEN(TRIM(E45&amp;""))=0,LEN(TRIM(F45&amp;""))=0),"Check: explanation or evidence missing",IF(NOT(OR(EXACT(G45,"Not reviewed"),EXACT(G45,"Changes required"),EXACT(G45,"Reviewed"))),"Check: review state invalid",IF(OR(AND(LEN(I45&amp;"")&gt;0,NOT(IF(AND(ISNUMBER(I45),NOT(ISLOGICAL(I45))),AND(SIGN(I45-1)&gt;=0,SIGN(I45-2958465)&lt;=0,SIGN(MOD(I45,1))=0),FALSE))),AND(LEN(M45&amp;"")&gt;0,NOT(IF(AND(ISNUMBER(M45),NOT(ISLOGICAL(M45))),AND(SIGN(M45-1)&gt;=0,SIGN(M45-2958465)&lt;=0,SIGN(MOD(M45,1))=0),FALSE)))),"Check: entered date invalid",IF(AND(LEN(I45&amp;"")&gt;0,OR(I45&lt;$B$11,I45&gt;$B$12)),"Check: review chronology",IF(AND(NOT(EXACT(G45,"Not reviewed")),OR(LEN(TRIM(H45&amp;""))=0,LEN(TRIM(I45&amp;""))=0,LEN(TRIM(J45&amp;""))=0)),"Check: review record incomplete",IF(AND(EXACT(G45,"Not reviewed"),LEN(I45&amp;"")&gt;0),"Check: update review state",IF(AND(LEN(TRIM(K45&amp;""))=0,OR(LEN(L45&amp;"")&gt;0,LEN(M45&amp;"")&gt;0)),"Check: action fields have no action",IF(AND(OR(NOT(EXACT(G45,"Reviewed")),LEN(K45&amp;"")&gt;0),OR(LEN(TRIM(K45&amp;""))=0,LEN(TRIM(L45&amp;""))=0,LEN(TRIM(M45&amp;""))=0)),"Check: action incomplete","Recorded"))))))))))))))))),"Check: input error"))</x:f>
      </x:c>
      <x:c r="O45" s="26" t="str">
        <x:f>IF(LEN(N45)=0,"",IF(N45&lt;&gt;"Recorded","Check: resolve input issue",IF(NOT(EXACT(G45,"Reviewed")),"Review pending",IF(LEN(K45&amp;"")&gt;0,"Action open","Reviewed"))))</x:f>
      </x:c>
      <x:c r="P45" s="26" t="str">
        <x:f>IF(N45="Recorded",IF(LEN(K45&amp;"")&gt;0,$B$12-M45,""),"")</x:f>
      </x:c>
    </x:row>
    <x:row r="46" ht="92" customHeight="1">
      <x:c r="A46" s="11"/>
      <x:c r="B46" s="11"/>
      <x:c r="C46" s="11"/>
      <x:c r="D46" s="11"/>
      <x:c r="E46" s="11"/>
      <x:c r="F46" s="11"/>
      <x:c r="G46" s="11"/>
      <x:c r="H46" s="11"/>
      <x:c r="I46" s="11"/>
      <x:c r="J46" s="11"/>
      <x:c r="K46" s="11"/>
      <x:c r="L46" s="11"/>
      <x:c r="M46" s="11"/>
      <x:c r="N46" s="26" t="str">
        <x:f>IF(COUNTA(A46:M46)=0,"",IFERROR(IF(OR(ISERROR(A46),ISERROR(B46),ISERROR(C46),ISERROR(D46),ISERROR(E46),ISERROR(F46),ISERROR(G46),ISERROR(H46),ISERROR(I46),ISERROR(J46),ISERROR(K46),ISERROR(L46),ISERROR(M46)),"Check: input error",IF(OR(AND(LEN(A46&amp;"")&gt;0,NOT(ISTEXT(A46))),AND(LEN(B46&amp;"")&gt;0,NOT(ISTEXT(B46))),AND(LEN(D46&amp;"")&gt;0,NOT(ISTEXT(D46))),AND(LEN(E46&amp;"")&gt;0,NOT(ISTEXT(E46))),AND(LEN(F46&amp;"")&gt;0,NOT(ISTEXT(F46))),AND(LEN(G46&amp;"")&gt;0,NOT(ISTEXT(G46))),AND(LEN(H46&amp;"")&gt;0,NOT(ISTEXT(H46))),AND(LEN(J46&amp;"")&gt;0,NOT(ISTEXT(J46))),AND(LEN(K46&amp;"")&gt;0,NOT(ISTEXT(K46))),AND(LEN(L46&amp;"")&gt;0,NOT(ISTEXT(L46)))),"Check: text input required",IF($H$10&lt;&gt;"Recorded","Check: comparison setup",IF(OR(LEN(TRIM(A46&amp;""))=0),"Check: component ID missing",IF(NOT(EXACT(A46,TRIM(A46))),"Check: component ID untrimmed",IF(OR(ISNUMBER(FIND("*",A46)),ISNUMBER(FIND("?",A46)),ISNUMBER(FIND("~",A46))),"Check: component ID wildcard",IF(COUNTIFS($A$21:$A$60,A46)&gt;1,"Check: duplicate component ID",IF(NOT(OR(EXACT(B46,"Base revision"),EXACT(B46,"Activity"),EXACT(B46,"Factor"),EXACT(B46,"Boundary"))),"Check: movement bucket invalid",IF(NOT(IF(AND(ISNUMBER(C46),NOT(ISLOGICAL(C46))),AND(TRUE,SIGN(ABS(C46)-1E12)&lt;=0,OR(SIGN(C46)=0,SIGN(ABS(C46)-1E-300)&gt;=0)),FALSE)),"Check: signed amount invalid",IF(OR(LEN(TRIM(D46&amp;""))=0,LEN(TRIM(E46&amp;""))=0,LEN(TRIM(F46&amp;""))=0),"Check: explanation or evidence missing",IF(NOT(OR(EXACT(G46,"Not reviewed"),EXACT(G46,"Changes required"),EXACT(G46,"Reviewed"))),"Check: review state invalid",IF(OR(AND(LEN(I46&amp;"")&gt;0,NOT(IF(AND(ISNUMBER(I46),NOT(ISLOGICAL(I46))),AND(SIGN(I46-1)&gt;=0,SIGN(I46-2958465)&lt;=0,SIGN(MOD(I46,1))=0),FALSE))),AND(LEN(M46&amp;"")&gt;0,NOT(IF(AND(ISNUMBER(M46),NOT(ISLOGICAL(M46))),AND(SIGN(M46-1)&gt;=0,SIGN(M46-2958465)&lt;=0,SIGN(MOD(M46,1))=0),FALSE)))),"Check: entered date invalid",IF(AND(LEN(I46&amp;"")&gt;0,OR(I46&lt;$B$11,I46&gt;$B$12)),"Check: review chronology",IF(AND(NOT(EXACT(G46,"Not reviewed")),OR(LEN(TRIM(H46&amp;""))=0,LEN(TRIM(I46&amp;""))=0,LEN(TRIM(J46&amp;""))=0)),"Check: review record incomplete",IF(AND(EXACT(G46,"Not reviewed"),LEN(I46&amp;"")&gt;0),"Check: update review state",IF(AND(LEN(TRIM(K46&amp;""))=0,OR(LEN(L46&amp;"")&gt;0,LEN(M46&amp;"")&gt;0)),"Check: action fields have no action",IF(AND(OR(NOT(EXACT(G46,"Reviewed")),LEN(K46&amp;"")&gt;0),OR(LEN(TRIM(K46&amp;""))=0,LEN(TRIM(L46&amp;""))=0,LEN(TRIM(M46&amp;""))=0)),"Check: action incomplete","Recorded"))))))))))))))))),"Check: input error"))</x:f>
      </x:c>
      <x:c r="O46" s="26" t="str">
        <x:f>IF(LEN(N46)=0,"",IF(N46&lt;&gt;"Recorded","Check: resolve input issue",IF(NOT(EXACT(G46,"Reviewed")),"Review pending",IF(LEN(K46&amp;"")&gt;0,"Action open","Reviewed"))))</x:f>
      </x:c>
      <x:c r="P46" s="26" t="str">
        <x:f>IF(N46="Recorded",IF(LEN(K46&amp;"")&gt;0,$B$12-M46,""),"")</x:f>
      </x:c>
    </x:row>
    <x:row r="47" ht="92" customHeight="1">
      <x:c r="A47" s="11"/>
      <x:c r="B47" s="11"/>
      <x:c r="C47" s="11"/>
      <x:c r="D47" s="11"/>
      <x:c r="E47" s="11"/>
      <x:c r="F47" s="11"/>
      <x:c r="G47" s="11"/>
      <x:c r="H47" s="11"/>
      <x:c r="I47" s="11"/>
      <x:c r="J47" s="11"/>
      <x:c r="K47" s="11"/>
      <x:c r="L47" s="11"/>
      <x:c r="M47" s="11"/>
      <x:c r="N47" s="26" t="str">
        <x:f>IF(COUNTA(A47:M47)=0,"",IFERROR(IF(OR(ISERROR(A47),ISERROR(B47),ISERROR(C47),ISERROR(D47),ISERROR(E47),ISERROR(F47),ISERROR(G47),ISERROR(H47),ISERROR(I47),ISERROR(J47),ISERROR(K47),ISERROR(L47),ISERROR(M47)),"Check: input error",IF(OR(AND(LEN(A47&amp;"")&gt;0,NOT(ISTEXT(A47))),AND(LEN(B47&amp;"")&gt;0,NOT(ISTEXT(B47))),AND(LEN(D47&amp;"")&gt;0,NOT(ISTEXT(D47))),AND(LEN(E47&amp;"")&gt;0,NOT(ISTEXT(E47))),AND(LEN(F47&amp;"")&gt;0,NOT(ISTEXT(F47))),AND(LEN(G47&amp;"")&gt;0,NOT(ISTEXT(G47))),AND(LEN(H47&amp;"")&gt;0,NOT(ISTEXT(H47))),AND(LEN(J47&amp;"")&gt;0,NOT(ISTEXT(J47))),AND(LEN(K47&amp;"")&gt;0,NOT(ISTEXT(K47))),AND(LEN(L47&amp;"")&gt;0,NOT(ISTEXT(L47)))),"Check: text input required",IF($H$10&lt;&gt;"Recorded","Check: comparison setup",IF(OR(LEN(TRIM(A47&amp;""))=0),"Check: component ID missing",IF(NOT(EXACT(A47,TRIM(A47))),"Check: component ID untrimmed",IF(OR(ISNUMBER(FIND("*",A47)),ISNUMBER(FIND("?",A47)),ISNUMBER(FIND("~",A47))),"Check: component ID wildcard",IF(COUNTIFS($A$21:$A$60,A47)&gt;1,"Check: duplicate component ID",IF(NOT(OR(EXACT(B47,"Base revision"),EXACT(B47,"Activity"),EXACT(B47,"Factor"),EXACT(B47,"Boundary"))),"Check: movement bucket invalid",IF(NOT(IF(AND(ISNUMBER(C47),NOT(ISLOGICAL(C47))),AND(TRUE,SIGN(ABS(C47)-1E12)&lt;=0,OR(SIGN(C47)=0,SIGN(ABS(C47)-1E-300)&gt;=0)),FALSE)),"Check: signed amount invalid",IF(OR(LEN(TRIM(D47&amp;""))=0,LEN(TRIM(E47&amp;""))=0,LEN(TRIM(F47&amp;""))=0),"Check: explanation or evidence missing",IF(NOT(OR(EXACT(G47,"Not reviewed"),EXACT(G47,"Changes required"),EXACT(G47,"Reviewed"))),"Check: review state invalid",IF(OR(AND(LEN(I47&amp;"")&gt;0,NOT(IF(AND(ISNUMBER(I47),NOT(ISLOGICAL(I47))),AND(SIGN(I47-1)&gt;=0,SIGN(I47-2958465)&lt;=0,SIGN(MOD(I47,1))=0),FALSE))),AND(LEN(M47&amp;"")&gt;0,NOT(IF(AND(ISNUMBER(M47),NOT(ISLOGICAL(M47))),AND(SIGN(M47-1)&gt;=0,SIGN(M47-2958465)&lt;=0,SIGN(MOD(M47,1))=0),FALSE)))),"Check: entered date invalid",IF(AND(LEN(I47&amp;"")&gt;0,OR(I47&lt;$B$11,I47&gt;$B$12)),"Check: review chronology",IF(AND(NOT(EXACT(G47,"Not reviewed")),OR(LEN(TRIM(H47&amp;""))=0,LEN(TRIM(I47&amp;""))=0,LEN(TRIM(J47&amp;""))=0)),"Check: review record incomplete",IF(AND(EXACT(G47,"Not reviewed"),LEN(I47&amp;"")&gt;0),"Check: update review state",IF(AND(LEN(TRIM(K47&amp;""))=0,OR(LEN(L47&amp;"")&gt;0,LEN(M47&amp;"")&gt;0)),"Check: action fields have no action",IF(AND(OR(NOT(EXACT(G47,"Reviewed")),LEN(K47&amp;"")&gt;0),OR(LEN(TRIM(K47&amp;""))=0,LEN(TRIM(L47&amp;""))=0,LEN(TRIM(M47&amp;""))=0)),"Check: action incomplete","Recorded"))))))))))))))))),"Check: input error"))</x:f>
      </x:c>
      <x:c r="O47" s="26" t="str">
        <x:f>IF(LEN(N47)=0,"",IF(N47&lt;&gt;"Recorded","Check: resolve input issue",IF(NOT(EXACT(G47,"Reviewed")),"Review pending",IF(LEN(K47&amp;"")&gt;0,"Action open","Reviewed"))))</x:f>
      </x:c>
      <x:c r="P47" s="26" t="str">
        <x:f>IF(N47="Recorded",IF(LEN(K47&amp;"")&gt;0,$B$12-M47,""),"")</x:f>
      </x:c>
    </x:row>
    <x:row r="48" ht="92" customHeight="1">
      <x:c r="A48" s="11"/>
      <x:c r="B48" s="11"/>
      <x:c r="C48" s="11"/>
      <x:c r="D48" s="11"/>
      <x:c r="E48" s="11"/>
      <x:c r="F48" s="11"/>
      <x:c r="G48" s="11"/>
      <x:c r="H48" s="11"/>
      <x:c r="I48" s="11"/>
      <x:c r="J48" s="11"/>
      <x:c r="K48" s="11"/>
      <x:c r="L48" s="11"/>
      <x:c r="M48" s="11"/>
      <x:c r="N48" s="26" t="str">
        <x:f>IF(COUNTA(A48:M48)=0,"",IFERROR(IF(OR(ISERROR(A48),ISERROR(B48),ISERROR(C48),ISERROR(D48),ISERROR(E48),ISERROR(F48),ISERROR(G48),ISERROR(H48),ISERROR(I48),ISERROR(J48),ISERROR(K48),ISERROR(L48),ISERROR(M48)),"Check: input error",IF(OR(AND(LEN(A48&amp;"")&gt;0,NOT(ISTEXT(A48))),AND(LEN(B48&amp;"")&gt;0,NOT(ISTEXT(B48))),AND(LEN(D48&amp;"")&gt;0,NOT(ISTEXT(D48))),AND(LEN(E48&amp;"")&gt;0,NOT(ISTEXT(E48))),AND(LEN(F48&amp;"")&gt;0,NOT(ISTEXT(F48))),AND(LEN(G48&amp;"")&gt;0,NOT(ISTEXT(G48))),AND(LEN(H48&amp;"")&gt;0,NOT(ISTEXT(H48))),AND(LEN(J48&amp;"")&gt;0,NOT(ISTEXT(J48))),AND(LEN(K48&amp;"")&gt;0,NOT(ISTEXT(K48))),AND(LEN(L48&amp;"")&gt;0,NOT(ISTEXT(L48)))),"Check: text input required",IF($H$10&lt;&gt;"Recorded","Check: comparison setup",IF(OR(LEN(TRIM(A48&amp;""))=0),"Check: component ID missing",IF(NOT(EXACT(A48,TRIM(A48))),"Check: component ID untrimmed",IF(OR(ISNUMBER(FIND("*",A48)),ISNUMBER(FIND("?",A48)),ISNUMBER(FIND("~",A48))),"Check: component ID wildcard",IF(COUNTIFS($A$21:$A$60,A48)&gt;1,"Check: duplicate component ID",IF(NOT(OR(EXACT(B48,"Base revision"),EXACT(B48,"Activity"),EXACT(B48,"Factor"),EXACT(B48,"Boundary"))),"Check: movement bucket invalid",IF(NOT(IF(AND(ISNUMBER(C48),NOT(ISLOGICAL(C48))),AND(TRUE,SIGN(ABS(C48)-1E12)&lt;=0,OR(SIGN(C48)=0,SIGN(ABS(C48)-1E-300)&gt;=0)),FALSE)),"Check: signed amount invalid",IF(OR(LEN(TRIM(D48&amp;""))=0,LEN(TRIM(E48&amp;""))=0,LEN(TRIM(F48&amp;""))=0),"Check: explanation or evidence missing",IF(NOT(OR(EXACT(G48,"Not reviewed"),EXACT(G48,"Changes required"),EXACT(G48,"Reviewed"))),"Check: review state invalid",IF(OR(AND(LEN(I48&amp;"")&gt;0,NOT(IF(AND(ISNUMBER(I48),NOT(ISLOGICAL(I48))),AND(SIGN(I48-1)&gt;=0,SIGN(I48-2958465)&lt;=0,SIGN(MOD(I48,1))=0),FALSE))),AND(LEN(M48&amp;"")&gt;0,NOT(IF(AND(ISNUMBER(M48),NOT(ISLOGICAL(M48))),AND(SIGN(M48-1)&gt;=0,SIGN(M48-2958465)&lt;=0,SIGN(MOD(M48,1))=0),FALSE)))),"Check: entered date invalid",IF(AND(LEN(I48&amp;"")&gt;0,OR(I48&lt;$B$11,I48&gt;$B$12)),"Check: review chronology",IF(AND(NOT(EXACT(G48,"Not reviewed")),OR(LEN(TRIM(H48&amp;""))=0,LEN(TRIM(I48&amp;""))=0,LEN(TRIM(J48&amp;""))=0)),"Check: review record incomplete",IF(AND(EXACT(G48,"Not reviewed"),LEN(I48&amp;"")&gt;0),"Check: update review state",IF(AND(LEN(TRIM(K48&amp;""))=0,OR(LEN(L48&amp;"")&gt;0,LEN(M48&amp;"")&gt;0)),"Check: action fields have no action",IF(AND(OR(NOT(EXACT(G48,"Reviewed")),LEN(K48&amp;"")&gt;0),OR(LEN(TRIM(K48&amp;""))=0,LEN(TRIM(L48&amp;""))=0,LEN(TRIM(M48&amp;""))=0)),"Check: action incomplete","Recorded"))))))))))))))))),"Check: input error"))</x:f>
      </x:c>
      <x:c r="O48" s="26" t="str">
        <x:f>IF(LEN(N48)=0,"",IF(N48&lt;&gt;"Recorded","Check: resolve input issue",IF(NOT(EXACT(G48,"Reviewed")),"Review pending",IF(LEN(K48&amp;"")&gt;0,"Action open","Reviewed"))))</x:f>
      </x:c>
      <x:c r="P48" s="26" t="str">
        <x:f>IF(N48="Recorded",IF(LEN(K48&amp;"")&gt;0,$B$12-M48,""),"")</x:f>
      </x:c>
    </x:row>
    <x:row r="49" ht="92" customHeight="1">
      <x:c r="A49" s="11"/>
      <x:c r="B49" s="11"/>
      <x:c r="C49" s="11"/>
      <x:c r="D49" s="11"/>
      <x:c r="E49" s="11"/>
      <x:c r="F49" s="11"/>
      <x:c r="G49" s="11"/>
      <x:c r="H49" s="11"/>
      <x:c r="I49" s="11"/>
      <x:c r="J49" s="11"/>
      <x:c r="K49" s="11"/>
      <x:c r="L49" s="11"/>
      <x:c r="M49" s="11"/>
      <x:c r="N49" s="26" t="str">
        <x:f>IF(COUNTA(A49:M49)=0,"",IFERROR(IF(OR(ISERROR(A49),ISERROR(B49),ISERROR(C49),ISERROR(D49),ISERROR(E49),ISERROR(F49),ISERROR(G49),ISERROR(H49),ISERROR(I49),ISERROR(J49),ISERROR(K49),ISERROR(L49),ISERROR(M49)),"Check: input error",IF(OR(AND(LEN(A49&amp;"")&gt;0,NOT(ISTEXT(A49))),AND(LEN(B49&amp;"")&gt;0,NOT(ISTEXT(B49))),AND(LEN(D49&amp;"")&gt;0,NOT(ISTEXT(D49))),AND(LEN(E49&amp;"")&gt;0,NOT(ISTEXT(E49))),AND(LEN(F49&amp;"")&gt;0,NOT(ISTEXT(F49))),AND(LEN(G49&amp;"")&gt;0,NOT(ISTEXT(G49))),AND(LEN(H49&amp;"")&gt;0,NOT(ISTEXT(H49))),AND(LEN(J49&amp;"")&gt;0,NOT(ISTEXT(J49))),AND(LEN(K49&amp;"")&gt;0,NOT(ISTEXT(K49))),AND(LEN(L49&amp;"")&gt;0,NOT(ISTEXT(L49)))),"Check: text input required",IF($H$10&lt;&gt;"Recorded","Check: comparison setup",IF(OR(LEN(TRIM(A49&amp;""))=0),"Check: component ID missing",IF(NOT(EXACT(A49,TRIM(A49))),"Check: component ID untrimmed",IF(OR(ISNUMBER(FIND("*",A49)),ISNUMBER(FIND("?",A49)),ISNUMBER(FIND("~",A49))),"Check: component ID wildcard",IF(COUNTIFS($A$21:$A$60,A49)&gt;1,"Check: duplicate component ID",IF(NOT(OR(EXACT(B49,"Base revision"),EXACT(B49,"Activity"),EXACT(B49,"Factor"),EXACT(B49,"Boundary"))),"Check: movement bucket invalid",IF(NOT(IF(AND(ISNUMBER(C49),NOT(ISLOGICAL(C49))),AND(TRUE,SIGN(ABS(C49)-1E12)&lt;=0,OR(SIGN(C49)=0,SIGN(ABS(C49)-1E-300)&gt;=0)),FALSE)),"Check: signed amount invalid",IF(OR(LEN(TRIM(D49&amp;""))=0,LEN(TRIM(E49&amp;""))=0,LEN(TRIM(F49&amp;""))=0),"Check: explanation or evidence missing",IF(NOT(OR(EXACT(G49,"Not reviewed"),EXACT(G49,"Changes required"),EXACT(G49,"Reviewed"))),"Check: review state invalid",IF(OR(AND(LEN(I49&amp;"")&gt;0,NOT(IF(AND(ISNUMBER(I49),NOT(ISLOGICAL(I49))),AND(SIGN(I49-1)&gt;=0,SIGN(I49-2958465)&lt;=0,SIGN(MOD(I49,1))=0),FALSE))),AND(LEN(M49&amp;"")&gt;0,NOT(IF(AND(ISNUMBER(M49),NOT(ISLOGICAL(M49))),AND(SIGN(M49-1)&gt;=0,SIGN(M49-2958465)&lt;=0,SIGN(MOD(M49,1))=0),FALSE)))),"Check: entered date invalid",IF(AND(LEN(I49&amp;"")&gt;0,OR(I49&lt;$B$11,I49&gt;$B$12)),"Check: review chronology",IF(AND(NOT(EXACT(G49,"Not reviewed")),OR(LEN(TRIM(H49&amp;""))=0,LEN(TRIM(I49&amp;""))=0,LEN(TRIM(J49&amp;""))=0)),"Check: review record incomplete",IF(AND(EXACT(G49,"Not reviewed"),LEN(I49&amp;"")&gt;0),"Check: update review state",IF(AND(LEN(TRIM(K49&amp;""))=0,OR(LEN(L49&amp;"")&gt;0,LEN(M49&amp;"")&gt;0)),"Check: action fields have no action",IF(AND(OR(NOT(EXACT(G49,"Reviewed")),LEN(K49&amp;"")&gt;0),OR(LEN(TRIM(K49&amp;""))=0,LEN(TRIM(L49&amp;""))=0,LEN(TRIM(M49&amp;""))=0)),"Check: action incomplete","Recorded"))))))))))))))))),"Check: input error"))</x:f>
      </x:c>
      <x:c r="O49" s="26" t="str">
        <x:f>IF(LEN(N49)=0,"",IF(N49&lt;&gt;"Recorded","Check: resolve input issue",IF(NOT(EXACT(G49,"Reviewed")),"Review pending",IF(LEN(K49&amp;"")&gt;0,"Action open","Reviewed"))))</x:f>
      </x:c>
      <x:c r="P49" s="26" t="str">
        <x:f>IF(N49="Recorded",IF(LEN(K49&amp;"")&gt;0,$B$12-M49,""),"")</x:f>
      </x:c>
    </x:row>
    <x:row r="50" ht="92" customHeight="1">
      <x:c r="A50" s="11"/>
      <x:c r="B50" s="11"/>
      <x:c r="C50" s="11"/>
      <x:c r="D50" s="11"/>
      <x:c r="E50" s="11"/>
      <x:c r="F50" s="11"/>
      <x:c r="G50" s="11"/>
      <x:c r="H50" s="11"/>
      <x:c r="I50" s="11"/>
      <x:c r="J50" s="11"/>
      <x:c r="K50" s="11"/>
      <x:c r="L50" s="11"/>
      <x:c r="M50" s="11"/>
      <x:c r="N50" s="26" t="str">
        <x:f>IF(COUNTA(A50:M50)=0,"",IFERROR(IF(OR(ISERROR(A50),ISERROR(B50),ISERROR(C50),ISERROR(D50),ISERROR(E50),ISERROR(F50),ISERROR(G50),ISERROR(H50),ISERROR(I50),ISERROR(J50),ISERROR(K50),ISERROR(L50),ISERROR(M50)),"Check: input error",IF(OR(AND(LEN(A50&amp;"")&gt;0,NOT(ISTEXT(A50))),AND(LEN(B50&amp;"")&gt;0,NOT(ISTEXT(B50))),AND(LEN(D50&amp;"")&gt;0,NOT(ISTEXT(D50))),AND(LEN(E50&amp;"")&gt;0,NOT(ISTEXT(E50))),AND(LEN(F50&amp;"")&gt;0,NOT(ISTEXT(F50))),AND(LEN(G50&amp;"")&gt;0,NOT(ISTEXT(G50))),AND(LEN(H50&amp;"")&gt;0,NOT(ISTEXT(H50))),AND(LEN(J50&amp;"")&gt;0,NOT(ISTEXT(J50))),AND(LEN(K50&amp;"")&gt;0,NOT(ISTEXT(K50))),AND(LEN(L50&amp;"")&gt;0,NOT(ISTEXT(L50)))),"Check: text input required",IF($H$10&lt;&gt;"Recorded","Check: comparison setup",IF(OR(LEN(TRIM(A50&amp;""))=0),"Check: component ID missing",IF(NOT(EXACT(A50,TRIM(A50))),"Check: component ID untrimmed",IF(OR(ISNUMBER(FIND("*",A50)),ISNUMBER(FIND("?",A50)),ISNUMBER(FIND("~",A50))),"Check: component ID wildcard",IF(COUNTIFS($A$21:$A$60,A50)&gt;1,"Check: duplicate component ID",IF(NOT(OR(EXACT(B50,"Base revision"),EXACT(B50,"Activity"),EXACT(B50,"Factor"),EXACT(B50,"Boundary"))),"Check: movement bucket invalid",IF(NOT(IF(AND(ISNUMBER(C50),NOT(ISLOGICAL(C50))),AND(TRUE,SIGN(ABS(C50)-1E12)&lt;=0,OR(SIGN(C50)=0,SIGN(ABS(C50)-1E-300)&gt;=0)),FALSE)),"Check: signed amount invalid",IF(OR(LEN(TRIM(D50&amp;""))=0,LEN(TRIM(E50&amp;""))=0,LEN(TRIM(F50&amp;""))=0),"Check: explanation or evidence missing",IF(NOT(OR(EXACT(G50,"Not reviewed"),EXACT(G50,"Changes required"),EXACT(G50,"Reviewed"))),"Check: review state invalid",IF(OR(AND(LEN(I50&amp;"")&gt;0,NOT(IF(AND(ISNUMBER(I50),NOT(ISLOGICAL(I50))),AND(SIGN(I50-1)&gt;=0,SIGN(I50-2958465)&lt;=0,SIGN(MOD(I50,1))=0),FALSE))),AND(LEN(M50&amp;"")&gt;0,NOT(IF(AND(ISNUMBER(M50),NOT(ISLOGICAL(M50))),AND(SIGN(M50-1)&gt;=0,SIGN(M50-2958465)&lt;=0,SIGN(MOD(M50,1))=0),FALSE)))),"Check: entered date invalid",IF(AND(LEN(I50&amp;"")&gt;0,OR(I50&lt;$B$11,I50&gt;$B$12)),"Check: review chronology",IF(AND(NOT(EXACT(G50,"Not reviewed")),OR(LEN(TRIM(H50&amp;""))=0,LEN(TRIM(I50&amp;""))=0,LEN(TRIM(J50&amp;""))=0)),"Check: review record incomplete",IF(AND(EXACT(G50,"Not reviewed"),LEN(I50&amp;"")&gt;0),"Check: update review state",IF(AND(LEN(TRIM(K50&amp;""))=0,OR(LEN(L50&amp;"")&gt;0,LEN(M50&amp;"")&gt;0)),"Check: action fields have no action",IF(AND(OR(NOT(EXACT(G50,"Reviewed")),LEN(K50&amp;"")&gt;0),OR(LEN(TRIM(K50&amp;""))=0,LEN(TRIM(L50&amp;""))=0,LEN(TRIM(M50&amp;""))=0)),"Check: action incomplete","Recorded"))))))))))))))))),"Check: input error"))</x:f>
      </x:c>
      <x:c r="O50" s="26" t="str">
        <x:f>IF(LEN(N50)=0,"",IF(N50&lt;&gt;"Recorded","Check: resolve input issue",IF(NOT(EXACT(G50,"Reviewed")),"Review pending",IF(LEN(K50&amp;"")&gt;0,"Action open","Reviewed"))))</x:f>
      </x:c>
      <x:c r="P50" s="26" t="str">
        <x:f>IF(N50="Recorded",IF(LEN(K50&amp;"")&gt;0,$B$12-M50,""),"")</x:f>
      </x:c>
    </x:row>
    <x:row r="51" ht="92" customHeight="1">
      <x:c r="A51" s="11"/>
      <x:c r="B51" s="11"/>
      <x:c r="C51" s="11"/>
      <x:c r="D51" s="11"/>
      <x:c r="E51" s="11"/>
      <x:c r="F51" s="11"/>
      <x:c r="G51" s="11"/>
      <x:c r="H51" s="11"/>
      <x:c r="I51" s="11"/>
      <x:c r="J51" s="11"/>
      <x:c r="K51" s="11"/>
      <x:c r="L51" s="11"/>
      <x:c r="M51" s="11"/>
      <x:c r="N51" s="26" t="str">
        <x:f>IF(COUNTA(A51:M51)=0,"",IFERROR(IF(OR(ISERROR(A51),ISERROR(B51),ISERROR(C51),ISERROR(D51),ISERROR(E51),ISERROR(F51),ISERROR(G51),ISERROR(H51),ISERROR(I51),ISERROR(J51),ISERROR(K51),ISERROR(L51),ISERROR(M51)),"Check: input error",IF(OR(AND(LEN(A51&amp;"")&gt;0,NOT(ISTEXT(A51))),AND(LEN(B51&amp;"")&gt;0,NOT(ISTEXT(B51))),AND(LEN(D51&amp;"")&gt;0,NOT(ISTEXT(D51))),AND(LEN(E51&amp;"")&gt;0,NOT(ISTEXT(E51))),AND(LEN(F51&amp;"")&gt;0,NOT(ISTEXT(F51))),AND(LEN(G51&amp;"")&gt;0,NOT(ISTEXT(G51))),AND(LEN(H51&amp;"")&gt;0,NOT(ISTEXT(H51))),AND(LEN(J51&amp;"")&gt;0,NOT(ISTEXT(J51))),AND(LEN(K51&amp;"")&gt;0,NOT(ISTEXT(K51))),AND(LEN(L51&amp;"")&gt;0,NOT(ISTEXT(L51)))),"Check: text input required",IF($H$10&lt;&gt;"Recorded","Check: comparison setup",IF(OR(LEN(TRIM(A51&amp;""))=0),"Check: component ID missing",IF(NOT(EXACT(A51,TRIM(A51))),"Check: component ID untrimmed",IF(OR(ISNUMBER(FIND("*",A51)),ISNUMBER(FIND("?",A51)),ISNUMBER(FIND("~",A51))),"Check: component ID wildcard",IF(COUNTIFS($A$21:$A$60,A51)&gt;1,"Check: duplicate component ID",IF(NOT(OR(EXACT(B51,"Base revision"),EXACT(B51,"Activity"),EXACT(B51,"Factor"),EXACT(B51,"Boundary"))),"Check: movement bucket invalid",IF(NOT(IF(AND(ISNUMBER(C51),NOT(ISLOGICAL(C51))),AND(TRUE,SIGN(ABS(C51)-1E12)&lt;=0,OR(SIGN(C51)=0,SIGN(ABS(C51)-1E-300)&gt;=0)),FALSE)),"Check: signed amount invalid",IF(OR(LEN(TRIM(D51&amp;""))=0,LEN(TRIM(E51&amp;""))=0,LEN(TRIM(F51&amp;""))=0),"Check: explanation or evidence missing",IF(NOT(OR(EXACT(G51,"Not reviewed"),EXACT(G51,"Changes required"),EXACT(G51,"Reviewed"))),"Check: review state invalid",IF(OR(AND(LEN(I51&amp;"")&gt;0,NOT(IF(AND(ISNUMBER(I51),NOT(ISLOGICAL(I51))),AND(SIGN(I51-1)&gt;=0,SIGN(I51-2958465)&lt;=0,SIGN(MOD(I51,1))=0),FALSE))),AND(LEN(M51&amp;"")&gt;0,NOT(IF(AND(ISNUMBER(M51),NOT(ISLOGICAL(M51))),AND(SIGN(M51-1)&gt;=0,SIGN(M51-2958465)&lt;=0,SIGN(MOD(M51,1))=0),FALSE)))),"Check: entered date invalid",IF(AND(LEN(I51&amp;"")&gt;0,OR(I51&lt;$B$11,I51&gt;$B$12)),"Check: review chronology",IF(AND(NOT(EXACT(G51,"Not reviewed")),OR(LEN(TRIM(H51&amp;""))=0,LEN(TRIM(I51&amp;""))=0,LEN(TRIM(J51&amp;""))=0)),"Check: review record incomplete",IF(AND(EXACT(G51,"Not reviewed"),LEN(I51&amp;"")&gt;0),"Check: update review state",IF(AND(LEN(TRIM(K51&amp;""))=0,OR(LEN(L51&amp;"")&gt;0,LEN(M51&amp;"")&gt;0)),"Check: action fields have no action",IF(AND(OR(NOT(EXACT(G51,"Reviewed")),LEN(K51&amp;"")&gt;0),OR(LEN(TRIM(K51&amp;""))=0,LEN(TRIM(L51&amp;""))=0,LEN(TRIM(M51&amp;""))=0)),"Check: action incomplete","Recorded"))))))))))))))))),"Check: input error"))</x:f>
      </x:c>
      <x:c r="O51" s="26" t="str">
        <x:f>IF(LEN(N51)=0,"",IF(N51&lt;&gt;"Recorded","Check: resolve input issue",IF(NOT(EXACT(G51,"Reviewed")),"Review pending",IF(LEN(K51&amp;"")&gt;0,"Action open","Reviewed"))))</x:f>
      </x:c>
      <x:c r="P51" s="26" t="str">
        <x:f>IF(N51="Recorded",IF(LEN(K51&amp;"")&gt;0,$B$12-M51,""),"")</x:f>
      </x:c>
    </x:row>
    <x:row r="52" ht="92" customHeight="1">
      <x:c r="A52" s="11"/>
      <x:c r="B52" s="11"/>
      <x:c r="C52" s="11"/>
      <x:c r="D52" s="11"/>
      <x:c r="E52" s="11"/>
      <x:c r="F52" s="11"/>
      <x:c r="G52" s="11"/>
      <x:c r="H52" s="11"/>
      <x:c r="I52" s="11"/>
      <x:c r="J52" s="11"/>
      <x:c r="K52" s="11"/>
      <x:c r="L52" s="11"/>
      <x:c r="M52" s="11"/>
      <x:c r="N52" s="26" t="str">
        <x:f>IF(COUNTA(A52:M52)=0,"",IFERROR(IF(OR(ISERROR(A52),ISERROR(B52),ISERROR(C52),ISERROR(D52),ISERROR(E52),ISERROR(F52),ISERROR(G52),ISERROR(H52),ISERROR(I52),ISERROR(J52),ISERROR(K52),ISERROR(L52),ISERROR(M52)),"Check: input error",IF(OR(AND(LEN(A52&amp;"")&gt;0,NOT(ISTEXT(A52))),AND(LEN(B52&amp;"")&gt;0,NOT(ISTEXT(B52))),AND(LEN(D52&amp;"")&gt;0,NOT(ISTEXT(D52))),AND(LEN(E52&amp;"")&gt;0,NOT(ISTEXT(E52))),AND(LEN(F52&amp;"")&gt;0,NOT(ISTEXT(F52))),AND(LEN(G52&amp;"")&gt;0,NOT(ISTEXT(G52))),AND(LEN(H52&amp;"")&gt;0,NOT(ISTEXT(H52))),AND(LEN(J52&amp;"")&gt;0,NOT(ISTEXT(J52))),AND(LEN(K52&amp;"")&gt;0,NOT(ISTEXT(K52))),AND(LEN(L52&amp;"")&gt;0,NOT(ISTEXT(L52)))),"Check: text input required",IF($H$10&lt;&gt;"Recorded","Check: comparison setup",IF(OR(LEN(TRIM(A52&amp;""))=0),"Check: component ID missing",IF(NOT(EXACT(A52,TRIM(A52))),"Check: component ID untrimmed",IF(OR(ISNUMBER(FIND("*",A52)),ISNUMBER(FIND("?",A52)),ISNUMBER(FIND("~",A52))),"Check: component ID wildcard",IF(COUNTIFS($A$21:$A$60,A52)&gt;1,"Check: duplicate component ID",IF(NOT(OR(EXACT(B52,"Base revision"),EXACT(B52,"Activity"),EXACT(B52,"Factor"),EXACT(B52,"Boundary"))),"Check: movement bucket invalid",IF(NOT(IF(AND(ISNUMBER(C52),NOT(ISLOGICAL(C52))),AND(TRUE,SIGN(ABS(C52)-1E12)&lt;=0,OR(SIGN(C52)=0,SIGN(ABS(C52)-1E-300)&gt;=0)),FALSE)),"Check: signed amount invalid",IF(OR(LEN(TRIM(D52&amp;""))=0,LEN(TRIM(E52&amp;""))=0,LEN(TRIM(F52&amp;""))=0),"Check: explanation or evidence missing",IF(NOT(OR(EXACT(G52,"Not reviewed"),EXACT(G52,"Changes required"),EXACT(G52,"Reviewed"))),"Check: review state invalid",IF(OR(AND(LEN(I52&amp;"")&gt;0,NOT(IF(AND(ISNUMBER(I52),NOT(ISLOGICAL(I52))),AND(SIGN(I52-1)&gt;=0,SIGN(I52-2958465)&lt;=0,SIGN(MOD(I52,1))=0),FALSE))),AND(LEN(M52&amp;"")&gt;0,NOT(IF(AND(ISNUMBER(M52),NOT(ISLOGICAL(M52))),AND(SIGN(M52-1)&gt;=0,SIGN(M52-2958465)&lt;=0,SIGN(MOD(M52,1))=0),FALSE)))),"Check: entered date invalid",IF(AND(LEN(I52&amp;"")&gt;0,OR(I52&lt;$B$11,I52&gt;$B$12)),"Check: review chronology",IF(AND(NOT(EXACT(G52,"Not reviewed")),OR(LEN(TRIM(H52&amp;""))=0,LEN(TRIM(I52&amp;""))=0,LEN(TRIM(J52&amp;""))=0)),"Check: review record incomplete",IF(AND(EXACT(G52,"Not reviewed"),LEN(I52&amp;"")&gt;0),"Check: update review state",IF(AND(LEN(TRIM(K52&amp;""))=0,OR(LEN(L52&amp;"")&gt;0,LEN(M52&amp;"")&gt;0)),"Check: action fields have no action",IF(AND(OR(NOT(EXACT(G52,"Reviewed")),LEN(K52&amp;"")&gt;0),OR(LEN(TRIM(K52&amp;""))=0,LEN(TRIM(L52&amp;""))=0,LEN(TRIM(M52&amp;""))=0)),"Check: action incomplete","Recorded"))))))))))))))))),"Check: input error"))</x:f>
      </x:c>
      <x:c r="O52" s="26" t="str">
        <x:f>IF(LEN(N52)=0,"",IF(N52&lt;&gt;"Recorded","Check: resolve input issue",IF(NOT(EXACT(G52,"Reviewed")),"Review pending",IF(LEN(K52&amp;"")&gt;0,"Action open","Reviewed"))))</x:f>
      </x:c>
      <x:c r="P52" s="26" t="str">
        <x:f>IF(N52="Recorded",IF(LEN(K52&amp;"")&gt;0,$B$12-M52,""),"")</x:f>
      </x:c>
    </x:row>
    <x:row r="53" ht="92" customHeight="1">
      <x:c r="A53" s="11"/>
      <x:c r="B53" s="11"/>
      <x:c r="C53" s="11"/>
      <x:c r="D53" s="11"/>
      <x:c r="E53" s="11"/>
      <x:c r="F53" s="11"/>
      <x:c r="G53" s="11"/>
      <x:c r="H53" s="11"/>
      <x:c r="I53" s="11"/>
      <x:c r="J53" s="11"/>
      <x:c r="K53" s="11"/>
      <x:c r="L53" s="11"/>
      <x:c r="M53" s="11"/>
      <x:c r="N53" s="26" t="str">
        <x:f>IF(COUNTA(A53:M53)=0,"",IFERROR(IF(OR(ISERROR(A53),ISERROR(B53),ISERROR(C53),ISERROR(D53),ISERROR(E53),ISERROR(F53),ISERROR(G53),ISERROR(H53),ISERROR(I53),ISERROR(J53),ISERROR(K53),ISERROR(L53),ISERROR(M53)),"Check: input error",IF(OR(AND(LEN(A53&amp;"")&gt;0,NOT(ISTEXT(A53))),AND(LEN(B53&amp;"")&gt;0,NOT(ISTEXT(B53))),AND(LEN(D53&amp;"")&gt;0,NOT(ISTEXT(D53))),AND(LEN(E53&amp;"")&gt;0,NOT(ISTEXT(E53))),AND(LEN(F53&amp;"")&gt;0,NOT(ISTEXT(F53))),AND(LEN(G53&amp;"")&gt;0,NOT(ISTEXT(G53))),AND(LEN(H53&amp;"")&gt;0,NOT(ISTEXT(H53))),AND(LEN(J53&amp;"")&gt;0,NOT(ISTEXT(J53))),AND(LEN(K53&amp;"")&gt;0,NOT(ISTEXT(K53))),AND(LEN(L53&amp;"")&gt;0,NOT(ISTEXT(L53)))),"Check: text input required",IF($H$10&lt;&gt;"Recorded","Check: comparison setup",IF(OR(LEN(TRIM(A53&amp;""))=0),"Check: component ID missing",IF(NOT(EXACT(A53,TRIM(A53))),"Check: component ID untrimmed",IF(OR(ISNUMBER(FIND("*",A53)),ISNUMBER(FIND("?",A53)),ISNUMBER(FIND("~",A53))),"Check: component ID wildcard",IF(COUNTIFS($A$21:$A$60,A53)&gt;1,"Check: duplicate component ID",IF(NOT(OR(EXACT(B53,"Base revision"),EXACT(B53,"Activity"),EXACT(B53,"Factor"),EXACT(B53,"Boundary"))),"Check: movement bucket invalid",IF(NOT(IF(AND(ISNUMBER(C53),NOT(ISLOGICAL(C53))),AND(TRUE,SIGN(ABS(C53)-1E12)&lt;=0,OR(SIGN(C53)=0,SIGN(ABS(C53)-1E-300)&gt;=0)),FALSE)),"Check: signed amount invalid",IF(OR(LEN(TRIM(D53&amp;""))=0,LEN(TRIM(E53&amp;""))=0,LEN(TRIM(F53&amp;""))=0),"Check: explanation or evidence missing",IF(NOT(OR(EXACT(G53,"Not reviewed"),EXACT(G53,"Changes required"),EXACT(G53,"Reviewed"))),"Check: review state invalid",IF(OR(AND(LEN(I53&amp;"")&gt;0,NOT(IF(AND(ISNUMBER(I53),NOT(ISLOGICAL(I53))),AND(SIGN(I53-1)&gt;=0,SIGN(I53-2958465)&lt;=0,SIGN(MOD(I53,1))=0),FALSE))),AND(LEN(M53&amp;"")&gt;0,NOT(IF(AND(ISNUMBER(M53),NOT(ISLOGICAL(M53))),AND(SIGN(M53-1)&gt;=0,SIGN(M53-2958465)&lt;=0,SIGN(MOD(M53,1))=0),FALSE)))),"Check: entered date invalid",IF(AND(LEN(I53&amp;"")&gt;0,OR(I53&lt;$B$11,I53&gt;$B$12)),"Check: review chronology",IF(AND(NOT(EXACT(G53,"Not reviewed")),OR(LEN(TRIM(H53&amp;""))=0,LEN(TRIM(I53&amp;""))=0,LEN(TRIM(J53&amp;""))=0)),"Check: review record incomplete",IF(AND(EXACT(G53,"Not reviewed"),LEN(I53&amp;"")&gt;0),"Check: update review state",IF(AND(LEN(TRIM(K53&amp;""))=0,OR(LEN(L53&amp;"")&gt;0,LEN(M53&amp;"")&gt;0)),"Check: action fields have no action",IF(AND(OR(NOT(EXACT(G53,"Reviewed")),LEN(K53&amp;"")&gt;0),OR(LEN(TRIM(K53&amp;""))=0,LEN(TRIM(L53&amp;""))=0,LEN(TRIM(M53&amp;""))=0)),"Check: action incomplete","Recorded"))))))))))))))))),"Check: input error"))</x:f>
      </x:c>
      <x:c r="O53" s="26" t="str">
        <x:f>IF(LEN(N53)=0,"",IF(N53&lt;&gt;"Recorded","Check: resolve input issue",IF(NOT(EXACT(G53,"Reviewed")),"Review pending",IF(LEN(K53&amp;"")&gt;0,"Action open","Reviewed"))))</x:f>
      </x:c>
      <x:c r="P53" s="26" t="str">
        <x:f>IF(N53="Recorded",IF(LEN(K53&amp;"")&gt;0,$B$12-M53,""),"")</x:f>
      </x:c>
    </x:row>
    <x:row r="54" ht="92" customHeight="1">
      <x:c r="A54" s="11"/>
      <x:c r="B54" s="11"/>
      <x:c r="C54" s="11"/>
      <x:c r="D54" s="11"/>
      <x:c r="E54" s="11"/>
      <x:c r="F54" s="11"/>
      <x:c r="G54" s="11"/>
      <x:c r="H54" s="11"/>
      <x:c r="I54" s="11"/>
      <x:c r="J54" s="11"/>
      <x:c r="K54" s="11"/>
      <x:c r="L54" s="11"/>
      <x:c r="M54" s="11"/>
      <x:c r="N54" s="26" t="str">
        <x:f>IF(COUNTA(A54:M54)=0,"",IFERROR(IF(OR(ISERROR(A54),ISERROR(B54),ISERROR(C54),ISERROR(D54),ISERROR(E54),ISERROR(F54),ISERROR(G54),ISERROR(H54),ISERROR(I54),ISERROR(J54),ISERROR(K54),ISERROR(L54),ISERROR(M54)),"Check: input error",IF(OR(AND(LEN(A54&amp;"")&gt;0,NOT(ISTEXT(A54))),AND(LEN(B54&amp;"")&gt;0,NOT(ISTEXT(B54))),AND(LEN(D54&amp;"")&gt;0,NOT(ISTEXT(D54))),AND(LEN(E54&amp;"")&gt;0,NOT(ISTEXT(E54))),AND(LEN(F54&amp;"")&gt;0,NOT(ISTEXT(F54))),AND(LEN(G54&amp;"")&gt;0,NOT(ISTEXT(G54))),AND(LEN(H54&amp;"")&gt;0,NOT(ISTEXT(H54))),AND(LEN(J54&amp;"")&gt;0,NOT(ISTEXT(J54))),AND(LEN(K54&amp;"")&gt;0,NOT(ISTEXT(K54))),AND(LEN(L54&amp;"")&gt;0,NOT(ISTEXT(L54)))),"Check: text input required",IF($H$10&lt;&gt;"Recorded","Check: comparison setup",IF(OR(LEN(TRIM(A54&amp;""))=0),"Check: component ID missing",IF(NOT(EXACT(A54,TRIM(A54))),"Check: component ID untrimmed",IF(OR(ISNUMBER(FIND("*",A54)),ISNUMBER(FIND("?",A54)),ISNUMBER(FIND("~",A54))),"Check: component ID wildcard",IF(COUNTIFS($A$21:$A$60,A54)&gt;1,"Check: duplicate component ID",IF(NOT(OR(EXACT(B54,"Base revision"),EXACT(B54,"Activity"),EXACT(B54,"Factor"),EXACT(B54,"Boundary"))),"Check: movement bucket invalid",IF(NOT(IF(AND(ISNUMBER(C54),NOT(ISLOGICAL(C54))),AND(TRUE,SIGN(ABS(C54)-1E12)&lt;=0,OR(SIGN(C54)=0,SIGN(ABS(C54)-1E-300)&gt;=0)),FALSE)),"Check: signed amount invalid",IF(OR(LEN(TRIM(D54&amp;""))=0,LEN(TRIM(E54&amp;""))=0,LEN(TRIM(F54&amp;""))=0),"Check: explanation or evidence missing",IF(NOT(OR(EXACT(G54,"Not reviewed"),EXACT(G54,"Changes required"),EXACT(G54,"Reviewed"))),"Check: review state invalid",IF(OR(AND(LEN(I54&amp;"")&gt;0,NOT(IF(AND(ISNUMBER(I54),NOT(ISLOGICAL(I54))),AND(SIGN(I54-1)&gt;=0,SIGN(I54-2958465)&lt;=0,SIGN(MOD(I54,1))=0),FALSE))),AND(LEN(M54&amp;"")&gt;0,NOT(IF(AND(ISNUMBER(M54),NOT(ISLOGICAL(M54))),AND(SIGN(M54-1)&gt;=0,SIGN(M54-2958465)&lt;=0,SIGN(MOD(M54,1))=0),FALSE)))),"Check: entered date invalid",IF(AND(LEN(I54&amp;"")&gt;0,OR(I54&lt;$B$11,I54&gt;$B$12)),"Check: review chronology",IF(AND(NOT(EXACT(G54,"Not reviewed")),OR(LEN(TRIM(H54&amp;""))=0,LEN(TRIM(I54&amp;""))=0,LEN(TRIM(J54&amp;""))=0)),"Check: review record incomplete",IF(AND(EXACT(G54,"Not reviewed"),LEN(I54&amp;"")&gt;0),"Check: update review state",IF(AND(LEN(TRIM(K54&amp;""))=0,OR(LEN(L54&amp;"")&gt;0,LEN(M54&amp;"")&gt;0)),"Check: action fields have no action",IF(AND(OR(NOT(EXACT(G54,"Reviewed")),LEN(K54&amp;"")&gt;0),OR(LEN(TRIM(K54&amp;""))=0,LEN(TRIM(L54&amp;""))=0,LEN(TRIM(M54&amp;""))=0)),"Check: action incomplete","Recorded"))))))))))))))))),"Check: input error"))</x:f>
      </x:c>
      <x:c r="O54" s="26" t="str">
        <x:f>IF(LEN(N54)=0,"",IF(N54&lt;&gt;"Recorded","Check: resolve input issue",IF(NOT(EXACT(G54,"Reviewed")),"Review pending",IF(LEN(K54&amp;"")&gt;0,"Action open","Reviewed"))))</x:f>
      </x:c>
      <x:c r="P54" s="26" t="str">
        <x:f>IF(N54="Recorded",IF(LEN(K54&amp;"")&gt;0,$B$12-M54,""),"")</x:f>
      </x:c>
    </x:row>
    <x:row r="55" ht="92" customHeight="1">
      <x:c r="A55" s="11"/>
      <x:c r="B55" s="11"/>
      <x:c r="C55" s="11"/>
      <x:c r="D55" s="11"/>
      <x:c r="E55" s="11"/>
      <x:c r="F55" s="11"/>
      <x:c r="G55" s="11"/>
      <x:c r="H55" s="11"/>
      <x:c r="I55" s="11"/>
      <x:c r="J55" s="11"/>
      <x:c r="K55" s="11"/>
      <x:c r="L55" s="11"/>
      <x:c r="M55" s="11"/>
      <x:c r="N55" s="26" t="str">
        <x:f>IF(COUNTA(A55:M55)=0,"",IFERROR(IF(OR(ISERROR(A55),ISERROR(B55),ISERROR(C55),ISERROR(D55),ISERROR(E55),ISERROR(F55),ISERROR(G55),ISERROR(H55),ISERROR(I55),ISERROR(J55),ISERROR(K55),ISERROR(L55),ISERROR(M55)),"Check: input error",IF(OR(AND(LEN(A55&amp;"")&gt;0,NOT(ISTEXT(A55))),AND(LEN(B55&amp;"")&gt;0,NOT(ISTEXT(B55))),AND(LEN(D55&amp;"")&gt;0,NOT(ISTEXT(D55))),AND(LEN(E55&amp;"")&gt;0,NOT(ISTEXT(E55))),AND(LEN(F55&amp;"")&gt;0,NOT(ISTEXT(F55))),AND(LEN(G55&amp;"")&gt;0,NOT(ISTEXT(G55))),AND(LEN(H55&amp;"")&gt;0,NOT(ISTEXT(H55))),AND(LEN(J55&amp;"")&gt;0,NOT(ISTEXT(J55))),AND(LEN(K55&amp;"")&gt;0,NOT(ISTEXT(K55))),AND(LEN(L55&amp;"")&gt;0,NOT(ISTEXT(L55)))),"Check: text input required",IF($H$10&lt;&gt;"Recorded","Check: comparison setup",IF(OR(LEN(TRIM(A55&amp;""))=0),"Check: component ID missing",IF(NOT(EXACT(A55,TRIM(A55))),"Check: component ID untrimmed",IF(OR(ISNUMBER(FIND("*",A55)),ISNUMBER(FIND("?",A55)),ISNUMBER(FIND("~",A55))),"Check: component ID wildcard",IF(COUNTIFS($A$21:$A$60,A55)&gt;1,"Check: duplicate component ID",IF(NOT(OR(EXACT(B55,"Base revision"),EXACT(B55,"Activity"),EXACT(B55,"Factor"),EXACT(B55,"Boundary"))),"Check: movement bucket invalid",IF(NOT(IF(AND(ISNUMBER(C55),NOT(ISLOGICAL(C55))),AND(TRUE,SIGN(ABS(C55)-1E12)&lt;=0,OR(SIGN(C55)=0,SIGN(ABS(C55)-1E-300)&gt;=0)),FALSE)),"Check: signed amount invalid",IF(OR(LEN(TRIM(D55&amp;""))=0,LEN(TRIM(E55&amp;""))=0,LEN(TRIM(F55&amp;""))=0),"Check: explanation or evidence missing",IF(NOT(OR(EXACT(G55,"Not reviewed"),EXACT(G55,"Changes required"),EXACT(G55,"Reviewed"))),"Check: review state invalid",IF(OR(AND(LEN(I55&amp;"")&gt;0,NOT(IF(AND(ISNUMBER(I55),NOT(ISLOGICAL(I55))),AND(SIGN(I55-1)&gt;=0,SIGN(I55-2958465)&lt;=0,SIGN(MOD(I55,1))=0),FALSE))),AND(LEN(M55&amp;"")&gt;0,NOT(IF(AND(ISNUMBER(M55),NOT(ISLOGICAL(M55))),AND(SIGN(M55-1)&gt;=0,SIGN(M55-2958465)&lt;=0,SIGN(MOD(M55,1))=0),FALSE)))),"Check: entered date invalid",IF(AND(LEN(I55&amp;"")&gt;0,OR(I55&lt;$B$11,I55&gt;$B$12)),"Check: review chronology",IF(AND(NOT(EXACT(G55,"Not reviewed")),OR(LEN(TRIM(H55&amp;""))=0,LEN(TRIM(I55&amp;""))=0,LEN(TRIM(J55&amp;""))=0)),"Check: review record incomplete",IF(AND(EXACT(G55,"Not reviewed"),LEN(I55&amp;"")&gt;0),"Check: update review state",IF(AND(LEN(TRIM(K55&amp;""))=0,OR(LEN(L55&amp;"")&gt;0,LEN(M55&amp;"")&gt;0)),"Check: action fields have no action",IF(AND(OR(NOT(EXACT(G55,"Reviewed")),LEN(K55&amp;"")&gt;0),OR(LEN(TRIM(K55&amp;""))=0,LEN(TRIM(L55&amp;""))=0,LEN(TRIM(M55&amp;""))=0)),"Check: action incomplete","Recorded"))))))))))))))))),"Check: input error"))</x:f>
      </x:c>
      <x:c r="O55" s="26" t="str">
        <x:f>IF(LEN(N55)=0,"",IF(N55&lt;&gt;"Recorded","Check: resolve input issue",IF(NOT(EXACT(G55,"Reviewed")),"Review pending",IF(LEN(K55&amp;"")&gt;0,"Action open","Reviewed"))))</x:f>
      </x:c>
      <x:c r="P55" s="26" t="str">
        <x:f>IF(N55="Recorded",IF(LEN(K55&amp;"")&gt;0,$B$12-M55,""),"")</x:f>
      </x:c>
    </x:row>
    <x:row r="56" ht="92" customHeight="1">
      <x:c r="A56" s="11"/>
      <x:c r="B56" s="11"/>
      <x:c r="C56" s="11"/>
      <x:c r="D56" s="11"/>
      <x:c r="E56" s="11"/>
      <x:c r="F56" s="11"/>
      <x:c r="G56" s="11"/>
      <x:c r="H56" s="11"/>
      <x:c r="I56" s="11"/>
      <x:c r="J56" s="11"/>
      <x:c r="K56" s="11"/>
      <x:c r="L56" s="11"/>
      <x:c r="M56" s="11"/>
      <x:c r="N56" s="26" t="str">
        <x:f>IF(COUNTA(A56:M56)=0,"",IFERROR(IF(OR(ISERROR(A56),ISERROR(B56),ISERROR(C56),ISERROR(D56),ISERROR(E56),ISERROR(F56),ISERROR(G56),ISERROR(H56),ISERROR(I56),ISERROR(J56),ISERROR(K56),ISERROR(L56),ISERROR(M56)),"Check: input error",IF(OR(AND(LEN(A56&amp;"")&gt;0,NOT(ISTEXT(A56))),AND(LEN(B56&amp;"")&gt;0,NOT(ISTEXT(B56))),AND(LEN(D56&amp;"")&gt;0,NOT(ISTEXT(D56))),AND(LEN(E56&amp;"")&gt;0,NOT(ISTEXT(E56))),AND(LEN(F56&amp;"")&gt;0,NOT(ISTEXT(F56))),AND(LEN(G56&amp;"")&gt;0,NOT(ISTEXT(G56))),AND(LEN(H56&amp;"")&gt;0,NOT(ISTEXT(H56))),AND(LEN(J56&amp;"")&gt;0,NOT(ISTEXT(J56))),AND(LEN(K56&amp;"")&gt;0,NOT(ISTEXT(K56))),AND(LEN(L56&amp;"")&gt;0,NOT(ISTEXT(L56)))),"Check: text input required",IF($H$10&lt;&gt;"Recorded","Check: comparison setup",IF(OR(LEN(TRIM(A56&amp;""))=0),"Check: component ID missing",IF(NOT(EXACT(A56,TRIM(A56))),"Check: component ID untrimmed",IF(OR(ISNUMBER(FIND("*",A56)),ISNUMBER(FIND("?",A56)),ISNUMBER(FIND("~",A56))),"Check: component ID wildcard",IF(COUNTIFS($A$21:$A$60,A56)&gt;1,"Check: duplicate component ID",IF(NOT(OR(EXACT(B56,"Base revision"),EXACT(B56,"Activity"),EXACT(B56,"Factor"),EXACT(B56,"Boundary"))),"Check: movement bucket invalid",IF(NOT(IF(AND(ISNUMBER(C56),NOT(ISLOGICAL(C56))),AND(TRUE,SIGN(ABS(C56)-1E12)&lt;=0,OR(SIGN(C56)=0,SIGN(ABS(C56)-1E-300)&gt;=0)),FALSE)),"Check: signed amount invalid",IF(OR(LEN(TRIM(D56&amp;""))=0,LEN(TRIM(E56&amp;""))=0,LEN(TRIM(F56&amp;""))=0),"Check: explanation or evidence missing",IF(NOT(OR(EXACT(G56,"Not reviewed"),EXACT(G56,"Changes required"),EXACT(G56,"Reviewed"))),"Check: review state invalid",IF(OR(AND(LEN(I56&amp;"")&gt;0,NOT(IF(AND(ISNUMBER(I56),NOT(ISLOGICAL(I56))),AND(SIGN(I56-1)&gt;=0,SIGN(I56-2958465)&lt;=0,SIGN(MOD(I56,1))=0),FALSE))),AND(LEN(M56&amp;"")&gt;0,NOT(IF(AND(ISNUMBER(M56),NOT(ISLOGICAL(M56))),AND(SIGN(M56-1)&gt;=0,SIGN(M56-2958465)&lt;=0,SIGN(MOD(M56,1))=0),FALSE)))),"Check: entered date invalid",IF(AND(LEN(I56&amp;"")&gt;0,OR(I56&lt;$B$11,I56&gt;$B$12)),"Check: review chronology",IF(AND(NOT(EXACT(G56,"Not reviewed")),OR(LEN(TRIM(H56&amp;""))=0,LEN(TRIM(I56&amp;""))=0,LEN(TRIM(J56&amp;""))=0)),"Check: review record incomplete",IF(AND(EXACT(G56,"Not reviewed"),LEN(I56&amp;"")&gt;0),"Check: update review state",IF(AND(LEN(TRIM(K56&amp;""))=0,OR(LEN(L56&amp;"")&gt;0,LEN(M56&amp;"")&gt;0)),"Check: action fields have no action",IF(AND(OR(NOT(EXACT(G56,"Reviewed")),LEN(K56&amp;"")&gt;0),OR(LEN(TRIM(K56&amp;""))=0,LEN(TRIM(L56&amp;""))=0,LEN(TRIM(M56&amp;""))=0)),"Check: action incomplete","Recorded"))))))))))))))))),"Check: input error"))</x:f>
      </x:c>
      <x:c r="O56" s="26" t="str">
        <x:f>IF(LEN(N56)=0,"",IF(N56&lt;&gt;"Recorded","Check: resolve input issue",IF(NOT(EXACT(G56,"Reviewed")),"Review pending",IF(LEN(K56&amp;"")&gt;0,"Action open","Reviewed"))))</x:f>
      </x:c>
      <x:c r="P56" s="26" t="str">
        <x:f>IF(N56="Recorded",IF(LEN(K56&amp;"")&gt;0,$B$12-M56,""),"")</x:f>
      </x:c>
    </x:row>
    <x:row r="57" ht="92" customHeight="1">
      <x:c r="A57" s="11"/>
      <x:c r="B57" s="11"/>
      <x:c r="C57" s="11"/>
      <x:c r="D57" s="11"/>
      <x:c r="E57" s="11"/>
      <x:c r="F57" s="11"/>
      <x:c r="G57" s="11"/>
      <x:c r="H57" s="11"/>
      <x:c r="I57" s="11"/>
      <x:c r="J57" s="11"/>
      <x:c r="K57" s="11"/>
      <x:c r="L57" s="11"/>
      <x:c r="M57" s="11"/>
      <x:c r="N57" s="26" t="str">
        <x:f>IF(COUNTA(A57:M57)=0,"",IFERROR(IF(OR(ISERROR(A57),ISERROR(B57),ISERROR(C57),ISERROR(D57),ISERROR(E57),ISERROR(F57),ISERROR(G57),ISERROR(H57),ISERROR(I57),ISERROR(J57),ISERROR(K57),ISERROR(L57),ISERROR(M57)),"Check: input error",IF(OR(AND(LEN(A57&amp;"")&gt;0,NOT(ISTEXT(A57))),AND(LEN(B57&amp;"")&gt;0,NOT(ISTEXT(B57))),AND(LEN(D57&amp;"")&gt;0,NOT(ISTEXT(D57))),AND(LEN(E57&amp;"")&gt;0,NOT(ISTEXT(E57))),AND(LEN(F57&amp;"")&gt;0,NOT(ISTEXT(F57))),AND(LEN(G57&amp;"")&gt;0,NOT(ISTEXT(G57))),AND(LEN(H57&amp;"")&gt;0,NOT(ISTEXT(H57))),AND(LEN(J57&amp;"")&gt;0,NOT(ISTEXT(J57))),AND(LEN(K57&amp;"")&gt;0,NOT(ISTEXT(K57))),AND(LEN(L57&amp;"")&gt;0,NOT(ISTEXT(L57)))),"Check: text input required",IF($H$10&lt;&gt;"Recorded","Check: comparison setup",IF(OR(LEN(TRIM(A57&amp;""))=0),"Check: component ID missing",IF(NOT(EXACT(A57,TRIM(A57))),"Check: component ID untrimmed",IF(OR(ISNUMBER(FIND("*",A57)),ISNUMBER(FIND("?",A57)),ISNUMBER(FIND("~",A57))),"Check: component ID wildcard",IF(COUNTIFS($A$21:$A$60,A57)&gt;1,"Check: duplicate component ID",IF(NOT(OR(EXACT(B57,"Base revision"),EXACT(B57,"Activity"),EXACT(B57,"Factor"),EXACT(B57,"Boundary"))),"Check: movement bucket invalid",IF(NOT(IF(AND(ISNUMBER(C57),NOT(ISLOGICAL(C57))),AND(TRUE,SIGN(ABS(C57)-1E12)&lt;=0,OR(SIGN(C57)=0,SIGN(ABS(C57)-1E-300)&gt;=0)),FALSE)),"Check: signed amount invalid",IF(OR(LEN(TRIM(D57&amp;""))=0,LEN(TRIM(E57&amp;""))=0,LEN(TRIM(F57&amp;""))=0),"Check: explanation or evidence missing",IF(NOT(OR(EXACT(G57,"Not reviewed"),EXACT(G57,"Changes required"),EXACT(G57,"Reviewed"))),"Check: review state invalid",IF(OR(AND(LEN(I57&amp;"")&gt;0,NOT(IF(AND(ISNUMBER(I57),NOT(ISLOGICAL(I57))),AND(SIGN(I57-1)&gt;=0,SIGN(I57-2958465)&lt;=0,SIGN(MOD(I57,1))=0),FALSE))),AND(LEN(M57&amp;"")&gt;0,NOT(IF(AND(ISNUMBER(M57),NOT(ISLOGICAL(M57))),AND(SIGN(M57-1)&gt;=0,SIGN(M57-2958465)&lt;=0,SIGN(MOD(M57,1))=0),FALSE)))),"Check: entered date invalid",IF(AND(LEN(I57&amp;"")&gt;0,OR(I57&lt;$B$11,I57&gt;$B$12)),"Check: review chronology",IF(AND(NOT(EXACT(G57,"Not reviewed")),OR(LEN(TRIM(H57&amp;""))=0,LEN(TRIM(I57&amp;""))=0,LEN(TRIM(J57&amp;""))=0)),"Check: review record incomplete",IF(AND(EXACT(G57,"Not reviewed"),LEN(I57&amp;"")&gt;0),"Check: update review state",IF(AND(LEN(TRIM(K57&amp;""))=0,OR(LEN(L57&amp;"")&gt;0,LEN(M57&amp;"")&gt;0)),"Check: action fields have no action",IF(AND(OR(NOT(EXACT(G57,"Reviewed")),LEN(K57&amp;"")&gt;0),OR(LEN(TRIM(K57&amp;""))=0,LEN(TRIM(L57&amp;""))=0,LEN(TRIM(M57&amp;""))=0)),"Check: action incomplete","Recorded"))))))))))))))))),"Check: input error"))</x:f>
      </x:c>
      <x:c r="O57" s="26" t="str">
        <x:f>IF(LEN(N57)=0,"",IF(N57&lt;&gt;"Recorded","Check: resolve input issue",IF(NOT(EXACT(G57,"Reviewed")),"Review pending",IF(LEN(K57&amp;"")&gt;0,"Action open","Reviewed"))))</x:f>
      </x:c>
      <x:c r="P57" s="26" t="str">
        <x:f>IF(N57="Recorded",IF(LEN(K57&amp;"")&gt;0,$B$12-M57,""),"")</x:f>
      </x:c>
    </x:row>
    <x:row r="58" ht="92" customHeight="1">
      <x:c r="A58" s="11"/>
      <x:c r="B58" s="11"/>
      <x:c r="C58" s="11"/>
      <x:c r="D58" s="11"/>
      <x:c r="E58" s="11"/>
      <x:c r="F58" s="11"/>
      <x:c r="G58" s="11"/>
      <x:c r="H58" s="11"/>
      <x:c r="I58" s="11"/>
      <x:c r="J58" s="11"/>
      <x:c r="K58" s="11"/>
      <x:c r="L58" s="11"/>
      <x:c r="M58" s="11"/>
      <x:c r="N58" s="26" t="str">
        <x:f>IF(COUNTA(A58:M58)=0,"",IFERROR(IF(OR(ISERROR(A58),ISERROR(B58),ISERROR(C58),ISERROR(D58),ISERROR(E58),ISERROR(F58),ISERROR(G58),ISERROR(H58),ISERROR(I58),ISERROR(J58),ISERROR(K58),ISERROR(L58),ISERROR(M58)),"Check: input error",IF(OR(AND(LEN(A58&amp;"")&gt;0,NOT(ISTEXT(A58))),AND(LEN(B58&amp;"")&gt;0,NOT(ISTEXT(B58))),AND(LEN(D58&amp;"")&gt;0,NOT(ISTEXT(D58))),AND(LEN(E58&amp;"")&gt;0,NOT(ISTEXT(E58))),AND(LEN(F58&amp;"")&gt;0,NOT(ISTEXT(F58))),AND(LEN(G58&amp;"")&gt;0,NOT(ISTEXT(G58))),AND(LEN(H58&amp;"")&gt;0,NOT(ISTEXT(H58))),AND(LEN(J58&amp;"")&gt;0,NOT(ISTEXT(J58))),AND(LEN(K58&amp;"")&gt;0,NOT(ISTEXT(K58))),AND(LEN(L58&amp;"")&gt;0,NOT(ISTEXT(L58)))),"Check: text input required",IF($H$10&lt;&gt;"Recorded","Check: comparison setup",IF(OR(LEN(TRIM(A58&amp;""))=0),"Check: component ID missing",IF(NOT(EXACT(A58,TRIM(A58))),"Check: component ID untrimmed",IF(OR(ISNUMBER(FIND("*",A58)),ISNUMBER(FIND("?",A58)),ISNUMBER(FIND("~",A58))),"Check: component ID wildcard",IF(COUNTIFS($A$21:$A$60,A58)&gt;1,"Check: duplicate component ID",IF(NOT(OR(EXACT(B58,"Base revision"),EXACT(B58,"Activity"),EXACT(B58,"Factor"),EXACT(B58,"Boundary"))),"Check: movement bucket invalid",IF(NOT(IF(AND(ISNUMBER(C58),NOT(ISLOGICAL(C58))),AND(TRUE,SIGN(ABS(C58)-1E12)&lt;=0,OR(SIGN(C58)=0,SIGN(ABS(C58)-1E-300)&gt;=0)),FALSE)),"Check: signed amount invalid",IF(OR(LEN(TRIM(D58&amp;""))=0,LEN(TRIM(E58&amp;""))=0,LEN(TRIM(F58&amp;""))=0),"Check: explanation or evidence missing",IF(NOT(OR(EXACT(G58,"Not reviewed"),EXACT(G58,"Changes required"),EXACT(G58,"Reviewed"))),"Check: review state invalid",IF(OR(AND(LEN(I58&amp;"")&gt;0,NOT(IF(AND(ISNUMBER(I58),NOT(ISLOGICAL(I58))),AND(SIGN(I58-1)&gt;=0,SIGN(I58-2958465)&lt;=0,SIGN(MOD(I58,1))=0),FALSE))),AND(LEN(M58&amp;"")&gt;0,NOT(IF(AND(ISNUMBER(M58),NOT(ISLOGICAL(M58))),AND(SIGN(M58-1)&gt;=0,SIGN(M58-2958465)&lt;=0,SIGN(MOD(M58,1))=0),FALSE)))),"Check: entered date invalid",IF(AND(LEN(I58&amp;"")&gt;0,OR(I58&lt;$B$11,I58&gt;$B$12)),"Check: review chronology",IF(AND(NOT(EXACT(G58,"Not reviewed")),OR(LEN(TRIM(H58&amp;""))=0,LEN(TRIM(I58&amp;""))=0,LEN(TRIM(J58&amp;""))=0)),"Check: review record incomplete",IF(AND(EXACT(G58,"Not reviewed"),LEN(I58&amp;"")&gt;0),"Check: update review state",IF(AND(LEN(TRIM(K58&amp;""))=0,OR(LEN(L58&amp;"")&gt;0,LEN(M58&amp;"")&gt;0)),"Check: action fields have no action",IF(AND(OR(NOT(EXACT(G58,"Reviewed")),LEN(K58&amp;"")&gt;0),OR(LEN(TRIM(K58&amp;""))=0,LEN(TRIM(L58&amp;""))=0,LEN(TRIM(M58&amp;""))=0)),"Check: action incomplete","Recorded"))))))))))))))))),"Check: input error"))</x:f>
      </x:c>
      <x:c r="O58" s="26" t="str">
        <x:f>IF(LEN(N58)=0,"",IF(N58&lt;&gt;"Recorded","Check: resolve input issue",IF(NOT(EXACT(G58,"Reviewed")),"Review pending",IF(LEN(K58&amp;"")&gt;0,"Action open","Reviewed"))))</x:f>
      </x:c>
      <x:c r="P58" s="26" t="str">
        <x:f>IF(N58="Recorded",IF(LEN(K58&amp;"")&gt;0,$B$12-M58,""),"")</x:f>
      </x:c>
    </x:row>
    <x:row r="59" ht="92" customHeight="1">
      <x:c r="A59" s="11"/>
      <x:c r="B59" s="11"/>
      <x:c r="C59" s="11"/>
      <x:c r="D59" s="11"/>
      <x:c r="E59" s="11"/>
      <x:c r="F59" s="11"/>
      <x:c r="G59" s="11"/>
      <x:c r="H59" s="11"/>
      <x:c r="I59" s="11"/>
      <x:c r="J59" s="11"/>
      <x:c r="K59" s="11"/>
      <x:c r="L59" s="11"/>
      <x:c r="M59" s="11"/>
      <x:c r="N59" s="26" t="str">
        <x:f>IF(COUNTA(A59:M59)=0,"",IFERROR(IF(OR(ISERROR(A59),ISERROR(B59),ISERROR(C59),ISERROR(D59),ISERROR(E59),ISERROR(F59),ISERROR(G59),ISERROR(H59),ISERROR(I59),ISERROR(J59),ISERROR(K59),ISERROR(L59),ISERROR(M59)),"Check: input error",IF(OR(AND(LEN(A59&amp;"")&gt;0,NOT(ISTEXT(A59))),AND(LEN(B59&amp;"")&gt;0,NOT(ISTEXT(B59))),AND(LEN(D59&amp;"")&gt;0,NOT(ISTEXT(D59))),AND(LEN(E59&amp;"")&gt;0,NOT(ISTEXT(E59))),AND(LEN(F59&amp;"")&gt;0,NOT(ISTEXT(F59))),AND(LEN(G59&amp;"")&gt;0,NOT(ISTEXT(G59))),AND(LEN(H59&amp;"")&gt;0,NOT(ISTEXT(H59))),AND(LEN(J59&amp;"")&gt;0,NOT(ISTEXT(J59))),AND(LEN(K59&amp;"")&gt;0,NOT(ISTEXT(K59))),AND(LEN(L59&amp;"")&gt;0,NOT(ISTEXT(L59)))),"Check: text input required",IF($H$10&lt;&gt;"Recorded","Check: comparison setup",IF(OR(LEN(TRIM(A59&amp;""))=0),"Check: component ID missing",IF(NOT(EXACT(A59,TRIM(A59))),"Check: component ID untrimmed",IF(OR(ISNUMBER(FIND("*",A59)),ISNUMBER(FIND("?",A59)),ISNUMBER(FIND("~",A59))),"Check: component ID wildcard",IF(COUNTIFS($A$21:$A$60,A59)&gt;1,"Check: duplicate component ID",IF(NOT(OR(EXACT(B59,"Base revision"),EXACT(B59,"Activity"),EXACT(B59,"Factor"),EXACT(B59,"Boundary"))),"Check: movement bucket invalid",IF(NOT(IF(AND(ISNUMBER(C59),NOT(ISLOGICAL(C59))),AND(TRUE,SIGN(ABS(C59)-1E12)&lt;=0,OR(SIGN(C59)=0,SIGN(ABS(C59)-1E-300)&gt;=0)),FALSE)),"Check: signed amount invalid",IF(OR(LEN(TRIM(D59&amp;""))=0,LEN(TRIM(E59&amp;""))=0,LEN(TRIM(F59&amp;""))=0),"Check: explanation or evidence missing",IF(NOT(OR(EXACT(G59,"Not reviewed"),EXACT(G59,"Changes required"),EXACT(G59,"Reviewed"))),"Check: review state invalid",IF(OR(AND(LEN(I59&amp;"")&gt;0,NOT(IF(AND(ISNUMBER(I59),NOT(ISLOGICAL(I59))),AND(SIGN(I59-1)&gt;=0,SIGN(I59-2958465)&lt;=0,SIGN(MOD(I59,1))=0),FALSE))),AND(LEN(M59&amp;"")&gt;0,NOT(IF(AND(ISNUMBER(M59),NOT(ISLOGICAL(M59))),AND(SIGN(M59-1)&gt;=0,SIGN(M59-2958465)&lt;=0,SIGN(MOD(M59,1))=0),FALSE)))),"Check: entered date invalid",IF(AND(LEN(I59&amp;"")&gt;0,OR(I59&lt;$B$11,I59&gt;$B$12)),"Check: review chronology",IF(AND(NOT(EXACT(G59,"Not reviewed")),OR(LEN(TRIM(H59&amp;""))=0,LEN(TRIM(I59&amp;""))=0,LEN(TRIM(J59&amp;""))=0)),"Check: review record incomplete",IF(AND(EXACT(G59,"Not reviewed"),LEN(I59&amp;"")&gt;0),"Check: update review state",IF(AND(LEN(TRIM(K59&amp;""))=0,OR(LEN(L59&amp;"")&gt;0,LEN(M59&amp;"")&gt;0)),"Check: action fields have no action",IF(AND(OR(NOT(EXACT(G59,"Reviewed")),LEN(K59&amp;"")&gt;0),OR(LEN(TRIM(K59&amp;""))=0,LEN(TRIM(L59&amp;""))=0,LEN(TRIM(M59&amp;""))=0)),"Check: action incomplete","Recorded"))))))))))))))))),"Check: input error"))</x:f>
      </x:c>
      <x:c r="O59" s="26" t="str">
        <x:f>IF(LEN(N59)=0,"",IF(N59&lt;&gt;"Recorded","Check: resolve input issue",IF(NOT(EXACT(G59,"Reviewed")),"Review pending",IF(LEN(K59&amp;"")&gt;0,"Action open","Reviewed"))))</x:f>
      </x:c>
      <x:c r="P59" s="26" t="str">
        <x:f>IF(N59="Recorded",IF(LEN(K59&amp;"")&gt;0,$B$12-M59,""),"")</x:f>
      </x:c>
    </x:row>
    <x:row r="60" ht="92" customHeight="1">
      <x:c r="A60" s="11"/>
      <x:c r="B60" s="11"/>
      <x:c r="C60" s="11"/>
      <x:c r="D60" s="11"/>
      <x:c r="E60" s="11"/>
      <x:c r="F60" s="11"/>
      <x:c r="G60" s="11"/>
      <x:c r="H60" s="11"/>
      <x:c r="I60" s="11"/>
      <x:c r="J60" s="11"/>
      <x:c r="K60" s="11"/>
      <x:c r="L60" s="11"/>
      <x:c r="M60" s="11"/>
      <x:c r="N60" s="26" t="str">
        <x:f>IF(COUNTA(A60:M60)=0,"",IFERROR(IF(OR(ISERROR(A60),ISERROR(B60),ISERROR(C60),ISERROR(D60),ISERROR(E60),ISERROR(F60),ISERROR(G60),ISERROR(H60),ISERROR(I60),ISERROR(J60),ISERROR(K60),ISERROR(L60),ISERROR(M60)),"Check: input error",IF(OR(AND(LEN(A60&amp;"")&gt;0,NOT(ISTEXT(A60))),AND(LEN(B60&amp;"")&gt;0,NOT(ISTEXT(B60))),AND(LEN(D60&amp;"")&gt;0,NOT(ISTEXT(D60))),AND(LEN(E60&amp;"")&gt;0,NOT(ISTEXT(E60))),AND(LEN(F60&amp;"")&gt;0,NOT(ISTEXT(F60))),AND(LEN(G60&amp;"")&gt;0,NOT(ISTEXT(G60))),AND(LEN(H60&amp;"")&gt;0,NOT(ISTEXT(H60))),AND(LEN(J60&amp;"")&gt;0,NOT(ISTEXT(J60))),AND(LEN(K60&amp;"")&gt;0,NOT(ISTEXT(K60))),AND(LEN(L60&amp;"")&gt;0,NOT(ISTEXT(L60)))),"Check: text input required",IF($H$10&lt;&gt;"Recorded","Check: comparison setup",IF(OR(LEN(TRIM(A60&amp;""))=0),"Check: component ID missing",IF(NOT(EXACT(A60,TRIM(A60))),"Check: component ID untrimmed",IF(OR(ISNUMBER(FIND("*",A60)),ISNUMBER(FIND("?",A60)),ISNUMBER(FIND("~",A60))),"Check: component ID wildcard",IF(COUNTIFS($A$21:$A$60,A60)&gt;1,"Check: duplicate component ID",IF(NOT(OR(EXACT(B60,"Base revision"),EXACT(B60,"Activity"),EXACT(B60,"Factor"),EXACT(B60,"Boundary"))),"Check: movement bucket invalid",IF(NOT(IF(AND(ISNUMBER(C60),NOT(ISLOGICAL(C60))),AND(TRUE,SIGN(ABS(C60)-1E12)&lt;=0,OR(SIGN(C60)=0,SIGN(ABS(C60)-1E-300)&gt;=0)),FALSE)),"Check: signed amount invalid",IF(OR(LEN(TRIM(D60&amp;""))=0,LEN(TRIM(E60&amp;""))=0,LEN(TRIM(F60&amp;""))=0),"Check: explanation or evidence missing",IF(NOT(OR(EXACT(G60,"Not reviewed"),EXACT(G60,"Changes required"),EXACT(G60,"Reviewed"))),"Check: review state invalid",IF(OR(AND(LEN(I60&amp;"")&gt;0,NOT(IF(AND(ISNUMBER(I60),NOT(ISLOGICAL(I60))),AND(SIGN(I60-1)&gt;=0,SIGN(I60-2958465)&lt;=0,SIGN(MOD(I60,1))=0),FALSE))),AND(LEN(M60&amp;"")&gt;0,NOT(IF(AND(ISNUMBER(M60),NOT(ISLOGICAL(M60))),AND(SIGN(M60-1)&gt;=0,SIGN(M60-2958465)&lt;=0,SIGN(MOD(M60,1))=0),FALSE)))),"Check: entered date invalid",IF(AND(LEN(I60&amp;"")&gt;0,OR(I60&lt;$B$11,I60&gt;$B$12)),"Check: review chronology",IF(AND(NOT(EXACT(G60,"Not reviewed")),OR(LEN(TRIM(H60&amp;""))=0,LEN(TRIM(I60&amp;""))=0,LEN(TRIM(J60&amp;""))=0)),"Check: review record incomplete",IF(AND(EXACT(G60,"Not reviewed"),LEN(I60&amp;"")&gt;0),"Check: update review state",IF(AND(LEN(TRIM(K60&amp;""))=0,OR(LEN(L60&amp;"")&gt;0,LEN(M60&amp;"")&gt;0)),"Check: action fields have no action",IF(AND(OR(NOT(EXACT(G60,"Reviewed")),LEN(K60&amp;"")&gt;0),OR(LEN(TRIM(K60&amp;""))=0,LEN(TRIM(L60&amp;""))=0,LEN(TRIM(M60&amp;""))=0)),"Check: action incomplete","Recorded"))))))))))))))))),"Check: input error"))</x:f>
      </x:c>
      <x:c r="O60" s="26" t="str">
        <x:f>IF(LEN(N60)=0,"",IF(N60&lt;&gt;"Recorded","Check: resolve input issue",IF(NOT(EXACT(G60,"Reviewed")),"Review pending",IF(LEN(K60&amp;"")&gt;0,"Action open","Reviewed"))))</x:f>
      </x:c>
      <x:c r="P60" s="26" t="str">
        <x:f>IF(N60="Recorded",IF(LEN(K60&amp;"")&gt;0,$B$12-M60,""),"")</x:f>
      </x:c>
    </x:row>
  </x:sheetData>
  <x:conditionalFormatting sqref="B8:B8">
    <x:cfRule type="expression" dxfId="17" priority="1">
      <x:formula>AND(ISNUMBER(B8),NOT(ISLOGICAL(B8)))</x:formula>
    </x:cfRule>
  </x:conditionalFormatting>
  <x:conditionalFormatting sqref="B9:B9">
    <x:cfRule type="expression" dxfId="18" priority="2">
      <x:formula>AND(ISNUMBER(B9),NOT(ISLOGICAL(B9)))</x:formula>
    </x:cfRule>
  </x:conditionalFormatting>
  <x:conditionalFormatting sqref="B10:B10">
    <x:cfRule type="expression" dxfId="19" priority="3">
      <x:formula>AND(ISNUMBER(B10),NOT(ISLOGICAL(B10)))</x:formula>
    </x:cfRule>
  </x:conditionalFormatting>
  <x:conditionalFormatting sqref="B11:B11">
    <x:cfRule type="expression" dxfId="20" priority="4">
      <x:formula>AND(ISNUMBER(B11),NOT(ISLOGICAL(B11)))</x:formula>
    </x:cfRule>
  </x:conditionalFormatting>
  <x:conditionalFormatting sqref="B12:B12">
    <x:cfRule type="expression" dxfId="21" priority="5">
      <x:formula>AND(ISNUMBER(B12),NOT(ISLOGICAL(B12)))</x:formula>
    </x:cfRule>
  </x:conditionalFormatting>
  <x:conditionalFormatting sqref="E6:E8">
    <x:cfRule type="expression" dxfId="22" priority="6">
      <x:formula>AND(ISNUMBER(E6),NOT(ISLOGICAL(E6)),ABS(E6)&gt;0,ABS(E6)&lt;0.000001)</x:formula>
    </x:cfRule>
    <x:cfRule type="expression" dxfId="23" priority="7">
      <x:formula>AND(ISNUMBER(E6),NOT(ISLOGICAL(E6)),OR(ABS(E6)=0,ABS(E6)&gt;=0.000001))</x:formula>
    </x:cfRule>
  </x:conditionalFormatting>
  <x:conditionalFormatting sqref="E12:E12">
    <x:cfRule type="expression" dxfId="24" priority="8">
      <x:formula>AND(ISNUMBER(E12),NOT(ISLOGICAL(E12)),ABS(E12)&gt;0,ABS(E12)&lt;0.000001)</x:formula>
    </x:cfRule>
    <x:cfRule type="expression" dxfId="25" priority="9">
      <x:formula>AND(ISNUMBER(E12),NOT(ISLOGICAL(E12)),OR(ABS(E12)=0,ABS(E12)&gt;=0.000001))</x:formula>
    </x:cfRule>
  </x:conditionalFormatting>
  <x:conditionalFormatting sqref="I21:I60">
    <x:cfRule type="expression" dxfId="26" priority="10">
      <x:formula>AND(ISNUMBER(I21),NOT(ISLOGICAL(I21)))</x:formula>
    </x:cfRule>
  </x:conditionalFormatting>
  <x:conditionalFormatting sqref="M21:M60">
    <x:cfRule type="expression" dxfId="27" priority="11">
      <x:formula>AND(ISNUMBER(M21),NOT(ISLOGICAL(M21)))</x:formula>
    </x:cfRule>
  </x:conditionalFormatting>
  <x:conditionalFormatting sqref="C21:C60">
    <x:cfRule type="expression" dxfId="28" priority="12">
      <x:formula>AND(ISNUMBER(C21),NOT(ISLOGICAL(C21)),ABS(C21)&gt;0,ABS(C21)&lt;0.000001)</x:formula>
    </x:cfRule>
    <x:cfRule type="expression" dxfId="29" priority="13">
      <x:formula>AND(ISNUMBER(C21),NOT(ISLOGICAL(C21)),OR(ABS(C21)=0,ABS(C21)&gt;=0.000001))</x:formula>
    </x:cfRule>
  </x:conditionalFormatting>
  <x:conditionalFormatting sqref="K6:K13">
    <x:cfRule type="expression" dxfId="30" priority="14">
      <x:formula>AND(ISNUMBER(K6),NOT(ISLOGICAL(K6)),ABS(K6)&gt;0,ABS(K6)&lt;0.000001)</x:formula>
    </x:cfRule>
    <x:cfRule type="expression" dxfId="31" priority="15">
      <x:formula>AND(ISNUMBER(K6),NOT(ISLOGICAL(K6)),OR(ABS(K6)=0,ABS(K6)&gt;=0.000001))</x:formula>
    </x:cfRule>
  </x:conditionalFormatting>
  <x:conditionalFormatting sqref="H10:H11">
    <x:cfRule type="beginsWith" dxfId="36" priority="18" operator="beginsWith" text="Check:"/>
  </x:conditionalFormatting>
  <x:conditionalFormatting sqref="N21:N60">
    <x:cfRule type="beginsWith" dxfId="37" priority="19" operator="beginsWith" text="Check:"/>
  </x:conditionalFormatting>
  <x:dataValidations count="3">
    <x:dataValidation type="list" sqref="E10">
      <x:formula1>"Confirmed,Not confirmed"</x:formula1>
    </x:dataValidation>
    <x:dataValidation type="list" sqref="B21:B60">
      <x:formula1>"Base revision,Activity,Factor,Boundary"</x:formula1>
    </x:dataValidation>
    <x:dataValidation type="list" sqref="G21:G60">
      <x:formula1>"Not reviewed,Changes required,Reviewed"</x:formula1>
    </x:dataValidation>
  </x:dataValidations>
  <x:pageMargins left="0.7" right="0.7" top="0.75" bottom="0.75" header="0.3" footer="0.3"/>
  <x:tableParts count="1">
    <x:tablePart xmlns:r="http://schemas.openxmlformats.org/officeDocument/2006/relationships" r:id="Rea68aa4d752a4c06"/>
  </x:tableParts>
</x:worksheet>
</file>

<file path=xl/worksheets/sheet3.xml><?xml version="1.0" encoding="utf-8"?>
<x:worksheet xmlns:x="http://schemas.openxmlformats.org/spreadsheetml/2006/main">
  <x:sheetPr>
    <x:tabColor rgb="FFA2B4A5"/>
  </x:sheetPr>
  <x:sheetViews>
    <x:sheetView showGridLines="0" workbookViewId="0"/>
  </x:sheetViews>
  <x:sheetFormatPr defaultRowHeight="15"/>
  <x:cols>
    <x:col min="1" max="1" width="32" hidden="0" customWidth="1"/>
    <x:col min="2" max="2" width="36" hidden="0" customWidth="1"/>
    <x:col min="3" max="3" width="76" hidden="0" customWidth="1"/>
    <x:col min="4" max="4" width="50" hidden="0" customWidth="1"/>
  </x:cols>
  <x:sheetData>
    <x:row r="1" ht="25" customHeight="1">
      <x:c r="A1" s="4"/>
      <x:c r="B1" s="4"/>
      <x:c r="C1" s="4"/>
      <x:c r="D1" s="4"/>
    </x:row>
    <x:row r="2" ht="34" customHeight="1">
      <x:c r="A2" s="6" t="str">
        <x:v>Use this workbook</x:v>
      </x:c>
      <x:c r="B2" s="7"/>
      <x:c r="C2" s="7"/>
      <x:c r="D2" s="7"/>
      <x:c r="E2" s="28"/>
      <x:c r="F2" s="28"/>
      <x:c r="G2" s="28"/>
      <x:c r="H2" s="28"/>
    </x:row>
    <x:row r="3" ht="25" customHeight="1">
      <x:c r="A3" s="4"/>
      <x:c r="B3" s="4"/>
      <x:c r="C3" s="4"/>
      <x:c r="D3" s="4"/>
    </x:row>
    <x:row r="4" ht="78" customHeight="1">
      <x:c r="A4" s="29" t="str">
        <x:v>Use one comparison</x:v>
      </x:c>
      <x:c r="B4" s="9" t="str">
        <x:v>Reconcile two supplied totals for the same stated scope and calculation method. Keep original and revised-base evidence, time periods and the current total visible. Scope 2 location-based and market-based views must stay separate. This file does not calculate activity emissions or combine offsets/removals.</x:v>
      </x:c>
      <x:c r="C4" s="9"/>
      <x:c r="D4" s="9"/>
    </x:row>
    <x:row r="5" ht="25" customHeight="1">
      <x:c r="A5" s="4"/>
      <x:c r="B5" s="4"/>
      <x:c r="C5" s="4"/>
      <x:c r="D5" s="4"/>
    </x:row>
    <x:row r="6" ht="78" customHeight="1">
      <x:c r="A6" s="29" t="str">
        <x:v>Quantify before entering</x:v>
      </x:c>
      <x:c r="B6" s="9" t="str">
        <x:v>Use your own controlled calculations to isolate components. Allocate every component once and document the sequence and treatment of interactions. Base revision changes the originally reported base; Activity, Factor and Boundary explain later change against the revised base. Bucket labels never infer causality.</x:v>
      </x:c>
      <x:c r="C6" s="9"/>
      <x:c r="D6" s="9"/>
    </x:row>
    <x:row r="7" ht="25" customHeight="1">
      <x:c r="A7" s="4"/>
      <x:c r="B7" s="4"/>
      <x:c r="C7" s="4"/>
      <x:c r="D7" s="4"/>
    </x:row>
    <x:row r="8" ht="78" customHeight="1">
      <x:c r="A8" s="29" t="str">
        <x:v>Read the two reconciliations</x:v>
      </x:c>
      <x:c r="B8" s="9" t="str">
        <x:v>The calculated revised base must match the separately supplied revised-base control. The unexplained residual uses that control: current minus revised base minus the three subsequent movement buckets. An unexplained residual remains unresolved; do not force it into a bucket without evidence.</x:v>
      </x:c>
      <x:c r="C8" s="9"/>
      <x:c r="D8" s="9"/>
    </x:row>
    <x:row r="9" ht="25" customHeight="1">
      <x:c r="A9" s="4"/>
      <x:c r="B9" s="4"/>
      <x:c r="C9" s="4"/>
      <x:c r="D9" s="4"/>
    </x:row>
    <x:row r="10" ht="78" customHeight="1">
      <x:c r="A10" s="29" t="str">
        <x:v>Complete the review</x:v>
      </x:c>
      <x:c r="B10" s="9" t="str">
        <x:v>Enter an expected population count and confirmation before arithmetic is shown. A partial population, invalid row or missing setup suppresses all bridge totals. Review each component and close its action. Even a fully reviewed zero-residual bridge only documents the entered reconciliation. All supported rows are 21–60.</x:v>
      </x:c>
      <x:c r="C10" s="9"/>
      <x:c r="D10" s="9"/>
    </x:row>
    <x:row r="11" ht="25" customHeight="1">
      <x:c r="A11" s="4"/>
      <x:c r="B11" s="4"/>
      <x:c r="C11" s="4"/>
      <x:c r="D11" s="4"/>
    </x:row>
    <x:row r="12" ht="100" customHeight="1">
      <x:c r="A12" s="29" t="str">
        <x:v>Input contract</x:v>
      </x:c>
      <x:c r="B12" s="9" t="str">
        <x:v>Keep General base formats and paste values only. Text fields accept text or formulas returning text, not numbers or logical results. Numeric/date fields accept numbers or numeric-result formulas, not text numbers, logical results or errors. Enter dates with =DATE(year,month,day) or numeric serials. Dates must be whole serials 1–2958465. Localised date entry or source-format pasting can undermine tested Calc type checks. Restore the original format before relying on results.</x:v>
      </x:c>
      <x:c r="C12" s="9"/>
      <x:c r="D12" s="9"/>
    </x:row>
    <x:row r="13" ht="25" customHeight="1">
      <x:c r="A13" s="4"/>
      <x:c r="B13" s="4"/>
      <x:c r="C13" s="4"/>
      <x:c r="D13" s="4"/>
    </x:row>
    <x:row r="14" ht="78" customHeight="1">
      <x:c r="A14" s="29" t="str">
        <x:v>Supported use</x:v>
      </x:c>
      <x:c r="B14" s="9" t="str">
        <x:v>Version 1.0.1. Rebuilt 7 October 2026. Amber cells are editable; pale green cells are formulas or fixed references. Working inputs are blank. Every teaching entity, number, source reference, role, approval and decision on Fictional example is invented. The working sheet does not depend on the example.</x:v>
      </x:c>
      <x:c r="C14" s="9"/>
      <x:c r="D14" s="9"/>
    </x:row>
    <x:row r="15" ht="25" customHeight="1">
      <x:c r="A15" s="4"/>
      <x:c r="B15" s="4"/>
      <x:c r="C15" s="4"/>
      <x:c r="D15" s="4"/>
    </x:row>
    <x:row r="16" ht="78" customHeight="1">
      <x:c r="A16" s="29" t="str">
        <x:v>Sharing and maintenance</x:v>
      </x:c>
      <x:c r="B16" s="9" t="str">
        <x:v>Retain authorised evidence in your controlled folders and enter stable references. Do not put passwords, tokens or unnecessary personal information here. Extend formulas, validations and summary bounds together before adding rows. This workbook contains no macros or external data connections. Recheck sources, methods and intended-application behavior before reporting use.</x:v>
      </x:c>
      <x:c r="C16" s="9"/>
      <x:c r="D16" s="9"/>
    </x:row>
    <x:row r="17" ht="25" customHeight="1">
      <x:c r="A17" s="4"/>
      <x:c r="B17" s="4"/>
      <x:c r="C17" s="4"/>
      <x:c r="D17" s="4"/>
    </x:row>
    <x:row r="18" ht="32" customHeight="1">
      <x:c r="A18" s="30" t="str">
        <x:v>Cell / field</x:v>
      </x:c>
      <x:c r="B18" s="30" t="str">
        <x:v>Type</x:v>
      </x:c>
      <x:c r="C18" s="30" t="str">
        <x:v>Meaning</x:v>
      </x:c>
      <x:c r="D18" s="30" t="str">
        <x:v>Entry / result</x:v>
      </x:c>
    </x:row>
    <x:row r="19" ht="70" customHeight="1">
      <x:c r="A19" s="9" t="str">
        <x:v>B6:B7</x:v>
      </x:c>
      <x:c r="B19" s="9" t="str">
        <x:v>Text input</x:v>
      </x:c>
      <x:c r="C19" s="9" t="str">
        <x:v>Comparison identity and retained boundary/method reference.</x:v>
      </x:c>
      <x:c r="D19" s="9" t="str">
        <x:v>Blank means not supplied. Preserve exact labels and General input formats.</x:v>
      </x:c>
    </x:row>
    <x:row r="20" ht="70" customHeight="1">
      <x:c r="A20" s="9" t="str">
        <x:v>B8:B12</x:v>
      </x:c>
      <x:c r="B20" s="9" t="str">
        <x:v>Date input</x:v>
      </x:c>
      <x:c r="C20" s="9" t="str">
        <x:v>Base start/end, current start/end, fixed as-of. Base end must precede current start; current end cannot exceed as-of.</x:v>
      </x:c>
      <x:c r="D20" s="9" t="str">
        <x:v>Blank means not supplied. Preserve exact labels and General input formats.</x:v>
      </x:c>
    </x:row>
    <x:row r="21" ht="70" customHeight="1">
      <x:c r="A21" s="9" t="str">
        <x:v>E6:E8</x:v>
      </x:c>
      <x:c r="B21" s="9" t="str">
        <x:v>Numeric input</x:v>
      </x:c>
      <x:c r="C21" s="9" t="str">
        <x:v>Independent nonnegative reported-base, revised-base and current gross tCO2e totals. One comparable method view.</x:v>
      </x:c>
      <x:c r="D21" s="9" t="str">
        <x:v>Zero or 1e-300 through 1e12. No offsets, removals or avoided-emissions aggregation.</x:v>
      </x:c>
    </x:row>
    <x:row r="22" ht="70" customHeight="1">
      <x:c r="A22" s="9" t="str">
        <x:v>E9:E11</x:v>
      </x:c>
      <x:c r="B22" s="9" t="str">
        <x:v>Input</x:v>
      </x:c>
      <x:c r="C22" s="9" t="str">
        <x:v>Expected number of component rows (1–40), population confirmation and complete-population/totals evidence.</x:v>
      </x:c>
      <x:c r="D22" s="9" t="str">
        <x:v>Use a supported zero component with evidence if there is no explained movement; unknown never means zero.</x:v>
      </x:c>
    </x:row>
    <x:row r="23" ht="70" customHeight="1">
      <x:c r="A23" s="9" t="str">
        <x:v>E12</x:v>
      </x:c>
      <x:c r="B23" s="9" t="str">
        <x:v>Numeric input</x:v>
      </x:c>
      <x:c r="C23" s="9" t="str">
        <x:v>User-chosen nonnegative arithmetic reconciliation tolerance in tCO2e.</x:v>
      </x:c>
      <x:c r="D23" s="9" t="str">
        <x:v>Zero or 1e-300 through 1e12. Not a source-prescribed significance or materiality threshold.</x:v>
      </x:c>
    </x:row>
    <x:row r="24" ht="70" customHeight="1">
      <x:c r="A24" s="9" t="str">
        <x:v>A: Component ID</x:v>
      </x:c>
      <x:c r="B24" s="9" t="str">
        <x:v>Input</x:v>
      </x:c>
      <x:c r="C24" s="9" t="str">
        <x:v>Unique trimmed text ID. Duplicate IDs are case-insensitively blocked. Wildcards are invalid.</x:v>
      </x:c>
      <x:c r="D24" s="9" t="str">
        <x:v>Blank means not supplied. Preserve exact labels and General input formats.</x:v>
      </x:c>
    </x:row>
    <x:row r="25" ht="70" customHeight="1">
      <x:c r="A25" s="9" t="str">
        <x:v>B: Movement bucket</x:v>
      </x:c>
      <x:c r="B25" s="9" t="str">
        <x:v>Input</x:v>
      </x:c>
      <x:c r="C25" s="9" t="str">
        <x:v>Base revision adjusts the originally reported base. Activity, Factor and Boundary are subsequent movements against the revised base.</x:v>
      </x:c>
      <x:c r="D25" s="9" t="str">
        <x:v>Blank means not supplied. Preserve exact labels and General input formats.</x:v>
      </x:c>
    </x:row>
    <x:row r="26" ht="70" customHeight="1">
      <x:c r="A26" s="9" t="str">
        <x:v>C: Signed amount tCO2e</x:v>
      </x:c>
      <x:c r="B26" s="9" t="str">
        <x:v>Input</x:v>
      </x:c>
      <x:c r="C26" s="9" t="str">
        <x:v>User-supplied independently quantified signed amount. Zero requires evidence. Negative is a decrease; missing is not zero.</x:v>
      </x:c>
      <x:c r="D26" s="9" t="str">
        <x:v>Blank means not supplied. Preserve exact labels and General input formats.</x:v>
      </x:c>
    </x:row>
    <x:row r="27" ht="70" customHeight="1">
      <x:c r="A27" s="9" t="str">
        <x:v>D: Explanation</x:v>
      </x:c>
      <x:c r="B27" s="9" t="str">
        <x:v>Input</x:v>
      </x:c>
      <x:c r="C27" s="9" t="str">
        <x:v>Your specific evidence-based explanation. The bucket does not prove causality.</x:v>
      </x:c>
      <x:c r="D27" s="9" t="str">
        <x:v>Blank means not supplied. Preserve exact labels and General input formats.</x:v>
      </x:c>
    </x:row>
    <x:row r="28" ht="70" customHeight="1">
      <x:c r="A28" s="9" t="str">
        <x:v>E: Calculation / evidence reference</x:v>
      </x:c>
      <x:c r="B28" s="9" t="str">
        <x:v>Input</x:v>
      </x:c>
      <x:c r="C28" s="9" t="str">
        <x:v>Retained source calculation, exact version and locator supporting this signed amount.</x:v>
      </x:c>
      <x:c r="D28" s="9" t="str">
        <x:v>Blank means not supplied. Preserve exact labels and General input formats.</x:v>
      </x:c>
    </x:row>
    <x:row r="29" ht="70" customHeight="1">
      <x:c r="A29" s="9" t="str">
        <x:v>F: Sequence / interaction treatment</x:v>
      </x:c>
      <x:c r="B29" s="9" t="str">
        <x:v>Input</x:v>
      </x:c>
      <x:c r="C29" s="9" t="str">
        <x:v>State the decomposition order, interaction allocation and how double counting between buckets was prevented.</x:v>
      </x:c>
      <x:c r="D29" s="9" t="str">
        <x:v>Blank means not supplied. Preserve exact labels and General input formats.</x:v>
      </x:c>
    </x:row>
    <x:row r="30" ht="70" customHeight="1">
      <x:c r="A30" s="9" t="str">
        <x:v>G: Review state</x:v>
      </x:c>
      <x:c r="B30" s="9" t="str">
        <x:v>Input</x:v>
      </x:c>
      <x:c r="C30" s="9" t="str">
        <x:v>Not reviewed, Changes required or Reviewed.</x:v>
      </x:c>
      <x:c r="D30" s="9" t="str">
        <x:v>Blank means not supplied. Preserve exact labels and General input formats.</x:v>
      </x:c>
    </x:row>
    <x:row r="31" ht="70" customHeight="1">
      <x:c r="A31" s="9" t="str">
        <x:v>H: Reviewer role</x:v>
      </x:c>
      <x:c r="B31" s="9" t="str">
        <x:v>Input</x:v>
      </x:c>
      <x:c r="C31" s="9" t="str">
        <x:v>Human reviewer of the explanation and calculation evidence.</x:v>
      </x:c>
      <x:c r="D31" s="9" t="str">
        <x:v>Blank means not supplied. Preserve exact labels and General input formats.</x:v>
      </x:c>
    </x:row>
    <x:row r="32" ht="70" customHeight="1">
      <x:c r="A32" s="9" t="str">
        <x:v>I: Reviewed on</x:v>
      </x:c>
      <x:c r="B32" s="9" t="str">
        <x:v>Input</x:v>
      </x:c>
      <x:c r="C32" s="9" t="str">
        <x:v>Actual review date at or after current-period end and no later than as-of.</x:v>
      </x:c>
      <x:c r="D32" s="9" t="str">
        <x:v>Blank means not supplied. Preserve exact labels and General input formats.</x:v>
      </x:c>
    </x:row>
    <x:row r="33" ht="70" customHeight="1">
      <x:c r="A33" s="9" t="str">
        <x:v>J: Review reference</x:v>
      </x:c>
      <x:c r="B33" s="9" t="str">
        <x:v>Input</x:v>
      </x:c>
      <x:c r="C33" s="9" t="str">
        <x:v>Retained review evidence, not an automatic approval.</x:v>
      </x:c>
      <x:c r="D33" s="9" t="str">
        <x:v>Blank means not supplied. Preserve exact labels and General input formats.</x:v>
      </x:c>
    </x:row>
    <x:row r="34" ht="70" customHeight="1">
      <x:c r="A34" s="9" t="str">
        <x:v>K: Open action</x:v>
      </x:c>
      <x:c r="B34" s="9" t="str">
        <x:v>Input</x:v>
      </x:c>
      <x:c r="C34" s="9" t="str">
        <x:v>Remaining issue or follow-up. Required until Reviewed.</x:v>
      </x:c>
      <x:c r="D34" s="9" t="str">
        <x:v>Blank means not supplied. Preserve exact labels and General input formats.</x:v>
      </x:c>
    </x:row>
    <x:row r="35" ht="70" customHeight="1">
      <x:c r="A35" s="9" t="str">
        <x:v>L: Action owner</x:v>
      </x:c>
      <x:c r="B35" s="9" t="str">
        <x:v>Input</x:v>
      </x:c>
      <x:c r="C35" s="9" t="str">
        <x:v>Person or role owning that action.</x:v>
      </x:c>
      <x:c r="D35" s="9" t="str">
        <x:v>Blank means not supplied. Preserve exact labels and General input formats.</x:v>
      </x:c>
    </x:row>
    <x:row r="36" ht="70" customHeight="1">
      <x:c r="A36" s="9" t="str">
        <x:v>M: Action due</x:v>
      </x:c>
      <x:c r="B36" s="9" t="str">
        <x:v>Input</x:v>
      </x:c>
      <x:c r="C36" s="9" t="str">
        <x:v>Action due date; past dates are permitted and shown as overdue.</x:v>
      </x:c>
      <x:c r="D36" s="9" t="str">
        <x:v>Blank means not supplied. Preserve exact labels and General input formats.</x:v>
      </x:c>
    </x:row>
    <x:row r="37" ht="70" customHeight="1">
      <x:c r="A37" s="9" t="str">
        <x:v>N: Input check</x:v>
      </x:c>
      <x:c r="B37" s="9" t="str">
        <x:v>Formula</x:v>
      </x:c>
      <x:c r="C37" s="9" t="str">
        <x:v>First input issue. Resolve it and recheck; other issues may remain.</x:v>
      </x:c>
      <x:c r="D37" s="9" t="str">
        <x:v>Blank means not supplied. Preserve exact labels and General input formats.</x:v>
      </x:c>
    </x:row>
    <x:row r="38" ht="70" customHeight="1">
      <x:c r="A38" s="9" t="str">
        <x:v>O: Review position</x:v>
      </x:c>
      <x:c r="B38" s="9" t="str">
        <x:v>Formula</x:v>
      </x:c>
      <x:c r="C38" s="9" t="str">
        <x:v>Review pending, Action open or Reviewed. Reviewed does not prove attribution or inventory completeness.</x:v>
      </x:c>
      <x:c r="D38" s="9" t="str">
        <x:v>Blank means not supplied. Preserve exact labels and General input formats.</x:v>
      </x:c>
    </x:row>
    <x:row r="39" ht="70" customHeight="1">
      <x:c r="A39" s="9" t="str">
        <x:v>P: Days after due</x:v>
      </x:c>
      <x:c r="B39" s="9" t="str">
        <x:v>Formula</x:v>
      </x:c>
      <x:c r="C39" s="9" t="str">
        <x:v>Fixed as-of date less action due date; zero means due on as-of.</x:v>
      </x:c>
      <x:c r="D39" s="9" t="str">
        <x:v>Blank means not supplied. Preserve exact labels and General input formats.</x:v>
      </x:c>
    </x:row>
    <x:row r="40" ht="70" customHeight="1">
      <x:c r="A40" s="9" t="str">
        <x:v>H6:H11</x:v>
      </x:c>
      <x:c r="B40" s="9" t="str">
        <x:v>Formula</x:v>
      </x:c>
      <x:c r="C40" s="9" t="str">
        <x:v>Entered/issue/review/action counts, setup validity and overall position.</x:v>
      </x:c>
      <x:c r="D40" s="9" t="str">
        <x:v>Incomplete or unconfirmed populations suppress the entire bridge; review status does not assert assurance.</x:v>
      </x:c>
    </x:row>
    <x:row r="41" ht="70" customHeight="1">
      <x:c r="A41" s="9" t="str">
        <x:v>K6:K14</x:v>
      </x:c>
      <x:c r="B41" s="9" t="str">
        <x:v>Formula</x:v>
      </x:c>
      <x:c r="C41" s="9" t="str">
        <x:v>Base revisions, calculated revised base, control difference, activity/factor/boundary movements, comparable change, residual and ratio.</x:v>
      </x:c>
      <x:c r="D41" s="9" t="str">
        <x:v>Ratio is unavailable at a zero base or above the supported absolute ratio 1e12. Signed movement inputs retain full precision.</x:v>
      </x:c>
    </x:row>
    <x:row r="42" ht="25" customHeight="1">
      <x:c r="A42" s="4"/>
      <x:c r="B42" s="4"/>
      <x:c r="C42" s="4"/>
      <x:c r="D42" s="4"/>
    </x:row>
    <x:row r="43" ht="84" customHeight="1">
      <x:c r="A43" s="9" t="str">
        <x:v>B7-S001</x:v>
      </x:c>
      <x:c r="B43" s="9" t="str">
        <x:v>GHG Protocol Corporate Standard: tracking emissions over time</x:v>
      </x:c>
      <x:c r="C43" s="9" t="str">
        <x:v>Official reading context, physical page 37 / printed page 35. No standard text or prescribed decomposition is reproduced.</x:v>
      </x:c>
      <x:c r="D43" s="9" t="str">
        <x:v>https://ghgprotocol.org/sites/default/files/standards/ghg-protocol-revised.pdf#page=37</x:v>
      </x:c>
    </x:row>
    <x:row r="44" ht="25" customHeight="1">
      <x:c r="A44" s="4"/>
      <x:c r="B44" s="4"/>
      <x:c r="C44" s="4"/>
      <x:c r="D44" s="4"/>
    </x:row>
    <x:row r="45" ht="84" customHeight="1">
      <x:c r="A45" s="9" t="str">
        <x:v>B7-S002</x:v>
      </x:c>
      <x:c r="B45" s="9" t="str">
        <x:v>GHG Protocol Corporate Standard: reporting context</x:v>
      </x:c>
      <x:c r="C45" s="9" t="str">
        <x:v>Official reading context, physical page 65 / printed page 63. Original drafting prompts do not reproduce the reporting chapter or assert compliance.</x:v>
      </x:c>
      <x:c r="D45" s="9" t="str">
        <x:v>https://ghgprotocol.org/sites/default/files/standards/ghg-protocol-revised.pdf#page=65</x:v>
      </x:c>
    </x:row>
    <x:row r="46" ht="25" customHeight="1">
      <x:c r="A46" s="4"/>
      <x:c r="B46" s="4"/>
      <x:c r="C46" s="4"/>
      <x:c r="D46" s="4"/>
    </x:row>
    <x:row r="47" ht="90" customHeight="1">
      <x:c r="A47" s="9" t="str">
        <x:v>B7-METHOD</x:v>
      </x:c>
      <x:c r="B47" s="9" t="str">
        <x:v>Nitium original workflow</x:v>
      </x:c>
      <x:c r="C47" s="9" t="str">
        <x:v>All workbook prompts, controls, validation, reconciliation layout and fictional examples are original operational material. No endorsement, licence grant, professional assurance or compliance opinion is claimed.</x:v>
      </x:c>
      <x:c r="D47" s="9" t="str">
        <x:v>Source links support the narrow reading context stated above; actual decisions require your own evidence.</x:v>
      </x:c>
    </x:row>
    <x:row r="48" ht="25" customHeight="1">
      <x:c r="A48" s="4"/>
      <x:c r="B48" s="4"/>
      <x:c r="C48" s="4"/>
      <x:c r="D48" s="4"/>
    </x:row>
    <x:row r="49" ht="25" customHeight="1">
      <x:c r="A49" s="4"/>
      <x:c r="B49" s="4"/>
      <x:c r="C49" s="4"/>
      <x:c r="D49" s="4"/>
    </x:row>
    <x:row r="50" ht="25" customHeight="1">
      <x:c r="A50" s="4"/>
      <x:c r="B50" s="4"/>
      <x:c r="C50" s="4"/>
      <x:c r="D50" s="4"/>
    </x:row>
    <x:row r="51" ht="25" customHeight="1">
      <x:c r="A51" s="4"/>
      <x:c r="B51" s="4"/>
      <x:c r="C51" s="4"/>
      <x:c r="D51" s="4"/>
    </x:row>
    <x:row r="52" ht="25" customHeight="1">
      <x:c r="A52" s="4"/>
      <x:c r="B52" s="4"/>
      <x:c r="C52" s="4"/>
      <x:c r="D52" s="4"/>
    </x:row>
    <x:row r="53" ht="25" customHeight="1">
      <x:c r="A53" s="4"/>
      <x:c r="B53" s="4"/>
      <x:c r="C53" s="4"/>
      <x:c r="D53" s="4"/>
    </x:row>
    <x:row r="54" ht="25" customHeight="1">
      <x:c r="A54" s="4"/>
      <x:c r="B54" s="4"/>
      <x:c r="C54" s="4"/>
      <x:c r="D54" s="4"/>
    </x:row>
    <x:row r="55" ht="25" customHeight="1">
      <x:c r="A55" s="4"/>
      <x:c r="B55" s="4"/>
      <x:c r="C55" s="4"/>
      <x:c r="D55" s="4"/>
    </x:row>
    <x:row r="56" ht="25" customHeight="1">
      <x:c r="A56" s="4"/>
      <x:c r="B56" s="4"/>
      <x:c r="C56" s="4"/>
      <x:c r="D56" s="4"/>
    </x:row>
    <x:row r="57" ht="25" customHeight="1">
      <x:c r="A57" s="4"/>
      <x:c r="B57" s="4"/>
      <x:c r="C57" s="4"/>
      <x:c r="D57" s="4"/>
    </x:row>
    <x:row r="58" ht="25" customHeight="1">
      <x:c r="A58" s="4"/>
      <x:c r="B58" s="4"/>
      <x:c r="C58" s="4"/>
      <x:c r="D58" s="4"/>
    </x:row>
    <x:row r="59" ht="25" customHeight="1">
      <x:c r="A59" s="4"/>
      <x:c r="B59" s="4"/>
      <x:c r="C59" s="4"/>
      <x:c r="D59" s="4"/>
    </x:row>
    <x:row r="60" ht="25" customHeight="1">
      <x:c r="A60" s="4"/>
      <x:c r="B60" s="4"/>
      <x:c r="C60" s="4"/>
      <x:c r="D60" s="4"/>
    </x:row>
    <x:row r="61" ht="25" customHeight="1">
      <x:c r="A61" s="4"/>
      <x:c r="B61" s="4"/>
      <x:c r="C61" s="4"/>
      <x:c r="D61" s="4"/>
    </x:row>
    <x:row r="62" ht="25" customHeight="1">
      <x:c r="A62" s="4"/>
      <x:c r="B62" s="4"/>
      <x:c r="C62" s="4"/>
      <x:c r="D62" s="4"/>
    </x:row>
    <x:row r="63" ht="25" customHeight="1">
      <x:c r="A63" s="4"/>
      <x:c r="B63" s="4"/>
      <x:c r="C63" s="4"/>
      <x:c r="D63" s="4"/>
    </x:row>
    <x:row r="64" ht="25" customHeight="1">
      <x:c r="A64" s="4"/>
      <x:c r="B64" s="4"/>
      <x:c r="C64" s="4"/>
      <x:c r="D64" s="4"/>
    </x:row>
    <x:row r="65" ht="25" customHeight="1">
      <x:c r="A65" s="4"/>
      <x:c r="B65" s="4"/>
      <x:c r="C65" s="4"/>
      <x:c r="D65" s="4"/>
    </x:row>
    <x:row r="66" ht="25" customHeight="1">
      <x:c r="A66" s="4"/>
      <x:c r="B66" s="4"/>
      <x:c r="C66" s="4"/>
      <x:c r="D66" s="4"/>
    </x:row>
    <x:row r="67" ht="25" customHeight="1">
      <x:c r="A67" s="4"/>
      <x:c r="B67" s="4"/>
      <x:c r="C67" s="4"/>
      <x:c r="D67" s="4"/>
    </x:row>
    <x:row r="68" ht="25" customHeight="1">
      <x:c r="A68" s="4"/>
      <x:c r="B68" s="4"/>
      <x:c r="C68" s="4"/>
      <x:c r="D68" s="4"/>
    </x:row>
    <x:row r="69" ht="25" customHeight="1">
      <x:c r="A69" s="4"/>
      <x:c r="B69" s="4"/>
      <x:c r="C69" s="4"/>
      <x:c r="D69" s="4"/>
    </x:row>
    <x:row r="70" ht="25" customHeight="1">
      <x:c r="A70" s="4"/>
      <x:c r="B70" s="4"/>
      <x:c r="C70" s="4"/>
      <x:c r="D70" s="4"/>
    </x:row>
    <x:row r="71" ht="25" customHeight="1">
      <x:c r="A71" s="4"/>
      <x:c r="B71" s="4"/>
      <x:c r="C71" s="4"/>
      <x:c r="D71" s="4"/>
    </x:row>
    <x:row r="72" ht="25" customHeight="1">
      <x:c r="A72" s="4"/>
      <x:c r="B72" s="4"/>
      <x:c r="C72" s="4"/>
      <x:c r="D72" s="4"/>
    </x:row>
    <x:row r="73" ht="25" customHeight="1">
      <x:c r="A73" s="4"/>
      <x:c r="B73" s="4"/>
      <x:c r="C73" s="4"/>
      <x:c r="D73" s="4"/>
    </x:row>
    <x:row r="74" ht="25" customHeight="1">
      <x:c r="A74" s="4"/>
      <x:c r="B74" s="4"/>
      <x:c r="C74" s="4"/>
      <x:c r="D74" s="4"/>
    </x:row>
    <x:row r="75" ht="25" customHeight="1">
      <x:c r="A75" s="4"/>
      <x:c r="B75" s="4"/>
      <x:c r="C75" s="4"/>
      <x:c r="D75" s="4"/>
    </x:row>
    <x:row r="76" ht="25" customHeight="1">
      <x:c r="A76" s="4"/>
      <x:c r="B76" s="4"/>
      <x:c r="C76" s="4"/>
      <x:c r="D76" s="4"/>
    </x:row>
    <x:row r="77" ht="25" customHeight="1">
      <x:c r="A77" s="4"/>
      <x:c r="B77" s="4"/>
      <x:c r="C77" s="4"/>
      <x:c r="D77" s="4"/>
    </x:row>
    <x:row r="78" ht="25" customHeight="1">
      <x:c r="A78" s="4"/>
      <x:c r="B78" s="4"/>
      <x:c r="C78" s="4"/>
      <x:c r="D78" s="4"/>
    </x:row>
    <x:row r="79" ht="25" customHeight="1">
      <x:c r="A79" s="4"/>
      <x:c r="B79" s="4"/>
      <x:c r="C79" s="4"/>
      <x:c r="D79" s="4"/>
    </x:row>
    <x:row r="80" ht="25" customHeight="1">
      <x:c r="A80" s="4"/>
      <x:c r="B80" s="4"/>
      <x:c r="C80" s="4"/>
      <x:c r="D80" s="4"/>
    </x:row>
    <x:row r="81" ht="25" customHeight="1">
      <x:c r="A81" s="4"/>
      <x:c r="B81" s="4"/>
      <x:c r="C81" s="4"/>
      <x:c r="D81" s="4"/>
    </x:row>
    <x:row r="82" ht="25" customHeight="1">
      <x:c r="A82" s="4"/>
      <x:c r="B82" s="4"/>
      <x:c r="C82" s="4"/>
      <x:c r="D82" s="4"/>
    </x:row>
    <x:row r="83" ht="25" customHeight="1">
      <x:c r="A83" s="4"/>
      <x:c r="B83" s="4"/>
      <x:c r="C83" s="4"/>
      <x:c r="D83" s="4"/>
    </x:row>
    <x:row r="84" ht="25" customHeight="1">
      <x:c r="A84" s="4"/>
      <x:c r="B84" s="4"/>
      <x:c r="C84" s="4"/>
      <x:c r="D84" s="4"/>
    </x:row>
    <x:row r="85" ht="25" customHeight="1">
      <x:c r="A85" s="4"/>
      <x:c r="B85" s="4"/>
      <x:c r="C85" s="4"/>
      <x:c r="D85" s="4"/>
    </x:row>
    <x:row r="86" ht="25" customHeight="1">
      <x:c r="A86" s="4"/>
      <x:c r="B86" s="4"/>
      <x:c r="C86" s="4"/>
      <x:c r="D86" s="4"/>
    </x:row>
    <x:row r="87" ht="25" customHeight="1">
      <x:c r="A87" s="4"/>
      <x:c r="B87" s="4"/>
      <x:c r="C87" s="4"/>
      <x:c r="D87" s="4"/>
    </x:row>
    <x:row r="88" ht="25" customHeight="1">
      <x:c r="A88" s="4"/>
      <x:c r="B88" s="4"/>
      <x:c r="C88" s="4"/>
      <x:c r="D88" s="4"/>
    </x:row>
    <x:row r="89" ht="25" customHeight="1">
      <x:c r="A89" s="4"/>
      <x:c r="B89" s="4"/>
      <x:c r="C89" s="4"/>
      <x:c r="D89" s="4"/>
    </x:row>
    <x:row r="90" ht="25" customHeight="1">
      <x:c r="A90" s="4"/>
      <x:c r="B90" s="4"/>
      <x:c r="C90" s="4"/>
      <x:c r="D90" s="4"/>
    </x:row>
    <x:row r="91" ht="25" customHeight="1">
      <x:c r="A91" s="4"/>
      <x:c r="B91" s="4"/>
      <x:c r="C91" s="4"/>
      <x:c r="D91" s="4"/>
    </x:row>
    <x:row r="92" ht="25" customHeight="1">
      <x:c r="A92" s="4"/>
      <x:c r="B92" s="4"/>
      <x:c r="C92" s="4"/>
      <x:c r="D92" s="4"/>
    </x:row>
    <x:row r="93" ht="25" customHeight="1">
      <x:c r="A93" s="4"/>
      <x:c r="B93" s="4"/>
      <x:c r="C93" s="4"/>
      <x:c r="D93" s="4"/>
    </x:row>
    <x:row r="94" ht="25" customHeight="1">
      <x:c r="A94" s="4"/>
      <x:c r="B94" s="4"/>
      <x:c r="C94" s="4"/>
      <x:c r="D94" s="4"/>
    </x:row>
    <x:row r="95" ht="25" customHeight="1">
      <x:c r="A95" s="4"/>
      <x:c r="B95" s="4"/>
      <x:c r="C95" s="4"/>
      <x:c r="D95" s="4"/>
    </x:row>
    <x:row r="96" ht="25" customHeight="1">
      <x:c r="A96" s="4"/>
      <x:c r="B96" s="4"/>
      <x:c r="C96" s="4"/>
      <x:c r="D96" s="4"/>
    </x:row>
    <x:row r="97" ht="25" customHeight="1">
      <x:c r="A97" s="4"/>
      <x:c r="B97" s="4"/>
      <x:c r="C97" s="4"/>
      <x:c r="D97" s="4"/>
    </x:row>
    <x:row r="98" ht="25" customHeight="1">
      <x:c r="A98" s="4"/>
      <x:c r="B98" s="4"/>
      <x:c r="C98" s="4"/>
      <x:c r="D98" s="4"/>
    </x:row>
    <x:row r="99" ht="25" customHeight="1">
      <x:c r="A99" s="4"/>
      <x:c r="B99" s="4"/>
      <x:c r="C99" s="4"/>
      <x:c r="D99" s="4"/>
    </x:row>
    <x:row r="100" ht="25" customHeight="1">
      <x:c r="A100" s="4"/>
      <x:c r="B100" s="4"/>
      <x:c r="C100" s="4"/>
      <x:c r="D100" s="4"/>
    </x:row>
    <x:row r="101" ht="25" customHeight="1">
      <x:c r="A101" s="4"/>
      <x:c r="B101" s="4"/>
      <x:c r="C101" s="4"/>
      <x:c r="D101" s="4"/>
    </x:row>
    <x:row r="102" ht="25" customHeight="1">
      <x:c r="A102" s="4"/>
      <x:c r="B102" s="4"/>
      <x:c r="C102" s="4"/>
      <x:c r="D102" s="4"/>
    </x:row>
    <x:row r="103" ht="25" customHeight="1">
      <x:c r="A103" s="4"/>
      <x:c r="B103" s="4"/>
      <x:c r="C103" s="4"/>
      <x:c r="D103" s="4"/>
    </x:row>
    <x:row r="104" ht="25" customHeight="1">
      <x:c r="A104" s="4"/>
      <x:c r="B104" s="4"/>
      <x:c r="C104" s="4"/>
      <x:c r="D104" s="4"/>
    </x:row>
    <x:row r="105" ht="25" customHeight="1">
      <x:c r="A105" s="4"/>
      <x:c r="B105" s="4"/>
      <x:c r="C105" s="4"/>
      <x:c r="D105" s="4"/>
    </x:row>
    <x:row r="106" ht="25" customHeight="1">
      <x:c r="A106" s="4"/>
      <x:c r="B106" s="4"/>
      <x:c r="C106" s="4"/>
      <x:c r="D106" s="4"/>
    </x:row>
    <x:row r="107" ht="25" customHeight="1">
      <x:c r="A107" s="4"/>
      <x:c r="B107" s="4"/>
      <x:c r="C107" s="4"/>
      <x:c r="D107" s="4"/>
    </x:row>
    <x:row r="108" ht="25" customHeight="1">
      <x:c r="A108" s="4"/>
      <x:c r="B108" s="4"/>
      <x:c r="C108" s="4"/>
      <x:c r="D108" s="4"/>
    </x:row>
    <x:row r="109" ht="25" customHeight="1">
      <x:c r="A109" s="4"/>
      <x:c r="B109" s="4"/>
      <x:c r="C109" s="4"/>
      <x:c r="D109" s="4"/>
    </x:row>
    <x:row r="110" ht="25" customHeight="1">
      <x:c r="A110" s="4"/>
      <x:c r="B110" s="4"/>
      <x:c r="C110" s="4"/>
      <x:c r="D110" s="4"/>
    </x:row>
  </x:sheetData>
  <x:mergeCells>
    <x:mergeCell ref="B4:D4"/>
    <x:mergeCell ref="B6:D6"/>
    <x:mergeCell ref="B8:D8"/>
    <x:mergeCell ref="B10:D10"/>
    <x:mergeCell ref="B12:D12"/>
    <x:mergeCell ref="B14:D14"/>
    <x:mergeCell ref="B16:D16"/>
  </x:mergeCells>
  <x:pageMargins left="0.7" right="0.7" top="0.75" bottom="0.75" header="0.3" footer="0.3"/>
</x:worksheet>
</file>