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9a265620dc14f9b" /></Relationships>
</file>

<file path=xl/workbook.xml><?xml version="1.0" encoding="utf-8"?>
<x:workbook xmlns:x="http://schemas.openxmlformats.org/spreadsheetml/2006/main">
  <x:sheets>
    <x:sheet xmlns:r="http://schemas.openxmlformats.org/officeDocument/2006/relationships" name="Project plan" sheetId="1" r:id="R6baf777dc98e4f8a"/>
    <x:sheet xmlns:r="http://schemas.openxmlformats.org/officeDocument/2006/relationships" name="Fictional example" sheetId="2" r:id="R28a966e4fdf345d0"/>
    <x:sheet xmlns:r="http://schemas.openxmlformats.org/officeDocument/2006/relationships" name="Read me" sheetId="3" r:id="R0a1985ebf4d34f46"/>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dd-mmm-yyyy&quot;  &quot;"/>
    <x:numFmt numFmtId="201" formatCode="0&quot;  &quot;"/>
    <x:numFmt numFmtId="202" formatCode="0"/>
    <x:numFmt numFmtId="203" formatCode="dd-mmm-yyyy"/>
  </x:numFmts>
  <x:fonts count="7">
    <x:font>
      <x:sz val="11"/>
      <x:name val="Carlito"/>
    </x:font>
    <x:font>
      <x:sz val="10"/>
      <x:color rgb="FF203B30"/>
      <x:name val="Arial"/>
    </x:font>
    <x:font>
      <x:b/>
      <x:sz val="16"/>
      <x:color rgb="FF234B3A"/>
      <x:name val="Arial"/>
    </x:font>
    <x:font>
      <x:sz val="10"/>
      <x:color rgb="FF657268"/>
      <x:name val="Arial"/>
    </x:font>
    <x:font>
      <x:b/>
      <x:sz val="10"/>
      <x:color rgb="FFFFFFFF"/>
      <x:name val="Arial"/>
    </x:font>
    <x:font>
      <x:b/>
      <x:sz val="10"/>
      <x:color rgb="FF234B3A"/>
      <x:name val="Arial"/>
    </x:font>
    <x:font>
      <x:b/>
      <x:sz val="10"/>
      <x:color rgb="FF203B30"/>
      <x:name val="Arial"/>
    </x:font>
  </x:fonts>
  <x:fills count="6">
    <x:fill>
      <x:patternFill patternType="none"/>
    </x:fill>
    <x:fill>
      <x:patternFill patternType="gray125"/>
    </x:fill>
    <x:fill>
      <x:patternFill patternType="solid">
        <x:fgColor rgb="FFF8F5EB"/>
      </x:patternFill>
    </x:fill>
    <x:fill>
      <x:patternFill patternType="solid">
        <x:fgColor rgb="FFFFF0C5"/>
      </x:patternFill>
    </x:fill>
    <x:fill>
      <x:patternFill patternType="solid">
        <x:fgColor rgb="FF234B3A"/>
      </x:patternFill>
    </x:fill>
    <x:fill>
      <x:patternFill patternType="solid">
        <x:fgColor rgb="FFE4EEE8"/>
      </x:patternFill>
    </x:fill>
  </x:fills>
  <x:borders count="2">
    <x:border/>
    <x:border>
      <x:bottom style="thin">
        <x:color rgb="FFB9C8BB"/>
      </x:bottom>
    </x:border>
  </x:borders>
  <x:cellStyleXfs count="1">
    <x:xf numFmtId="0" fontId="0" fillId="0" borderId="0"/>
  </x:cellStyleXfs>
  <x:cellXfs count="25">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1" xfId="0" applyNumberFormat="1" applyFont="1" applyFill="1" applyBorder="1" applyAlignment="1">
      <x:alignment vertical="center"/>
    </x:xf>
    <x:xf numFmtId="0" fontId="1" fillId="2" borderId="1" xfId="0" applyNumberFormat="1" applyFont="1" applyFill="1" applyBorder="1" applyAlignment="1">
      <x:alignment vertical="center"/>
    </x:xf>
    <x:xf numFmtId="0" fontId="3"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1" fillId="3" borderId="0" xfId="0" applyNumberFormat="1" applyFont="1" applyFill="1" applyBorder="1" applyAlignment="1">
      <x:alignment vertical="center" wrapText="1"/>
    </x:xf>
    <x:xf numFmtId="200" fontId="1"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4" fillId="4" borderId="0" xfId="0" applyNumberFormat="1" applyFont="1" applyFill="1" applyBorder="1" applyAlignment="1">
      <x:alignment vertical="center"/>
    </x:xf>
    <x:xf numFmtId="0" fontId="4" fillId="4" borderId="0" xfId="0" applyNumberFormat="1" applyFont="1" applyFill="1" applyBorder="1" applyAlignment="1">
      <x:alignment vertical="center" wrapText="1"/>
    </x:xf>
    <x:xf numFmtId="0" fontId="4" fillId="4" borderId="0" xfId="0" applyNumberFormat="1" applyFont="1" applyFill="1" applyBorder="1" applyAlignment="1">
      <x:alignment horizontal="center" vertical="center" wrapText="1"/>
    </x:xf>
    <x:xf numFmtId="0" fontId="1" fillId="5" borderId="0" xfId="0" applyNumberFormat="1" applyFont="1" applyFill="1" applyBorder="1" applyAlignment="1">
      <x:alignment vertical="center"/>
    </x:xf>
    <x:xf numFmtId="201" fontId="1" fillId="5" borderId="0" xfId="0" applyNumberFormat="1" applyFont="1" applyFill="1" applyBorder="1" applyAlignment="1">
      <x:alignment vertical="center"/>
    </x:xf>
    <x:xf numFmtId="201" fontId="1" fillId="5" borderId="0" xfId="0" applyNumberFormat="1" applyFont="1" applyFill="1" applyBorder="1" applyAlignment="1">
      <x:alignment vertical="center" wrapText="1"/>
    </x:xf>
    <x:xf numFmtId="200" fontId="1" fillId="5"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5" fillId="5" borderId="0" xfId="0" applyNumberFormat="1" applyFont="1" applyFill="1" applyBorder="1" applyAlignment="1">
      <x:alignment vertical="center"/>
    </x:xf>
    <x:xf numFmtId="202" fontId="5" fillId="5" borderId="0" xfId="0" applyNumberFormat="1" applyFont="1" applyFill="1" applyBorder="1" applyAlignment="1">
      <x:alignment vertical="center"/>
    </x:xf>
    <x:xf numFmtId="203" fontId="1" fillId="2" borderId="0" xfId="0" applyNumberFormat="1" applyFont="1" applyFill="1" applyBorder="1" applyAlignment="1">
      <x:alignment vertical="center"/>
    </x:xf>
    <x:xf numFmtId="0" fontId="6" fillId="2" borderId="0" xfId="0" applyNumberFormat="1" applyFont="1" applyFill="1" applyBorder="1" applyAlignment="1">
      <x:alignment vertical="center" wrapText="1"/>
    </x:xf>
    <x:xf numFmtId="0" fontId="6" fillId="2" borderId="0" xfId="0" applyNumberFormat="1" applyFont="1" applyFill="1" applyBorder="1" applyAlignment="1">
      <x:alignment vertical="center"/>
    </x:xf>
  </x:cellXfs>
  <x:cellStyles count="1">
    <x:cellStyle name="Normal" xfId="0"/>
  </x:cellStyles>
  <x:dxfs count="8">
    <x:dxf>
      <x:font>
        <x:b/>
        <x:color rgb="FF933B23"/>
      </x:font>
      <x:fill>
        <x:patternFill patternType="solid">
          <x:bgColor rgb="FFFBE2D9"/>
        </x:patternFill>
      </x:fill>
    </x:dxf>
    <x:dxf>
      <x:font>
        <x:b/>
        <x:color rgb="FF933B23"/>
      </x:font>
      <x:fill>
        <x:patternFill patternType="solid">
          <x:bgColor rgb="FFFBE2D9"/>
        </x:patternFill>
      </x:fill>
    </x:dxf>
    <x:dxf>
      <x:font>
        <x:b/>
        <x:color rgb="FF933B23"/>
      </x:font>
      <x:fill>
        <x:patternFill patternType="solid">
          <x:bgColor rgb="FFFBE2D9"/>
        </x:patternFill>
      </x:fill>
    </x:dxf>
    <x:dxf>
      <x:font>
        <x:b/>
        <x:color rgb="FF933B23"/>
      </x:font>
      <x:fill>
        <x:patternFill patternType="solid">
          <x:bgColor rgb="FFFBE2D9"/>
        </x:patternFill>
      </x:fill>
    </x:dxf>
    <x:dxf>
      <x:font>
        <x:b/>
        <x:color rgb="FF933B23"/>
      </x:font>
      <x:fill>
        <x:patternFill patternType="solid">
          <x:bgColor rgb="FFFBE2D9"/>
        </x:patternFill>
      </x:fill>
    </x:dxf>
    <x:dxf>
      <x:font>
        <x:b/>
        <x:color rgb="FF933B23"/>
      </x:font>
      <x:fill>
        <x:patternFill patternType="solid">
          <x:bgColor rgb="FFFBE2D9"/>
        </x:patternFill>
      </x:fill>
    </x:dxf>
    <x:dxf>
      <x:font>
        <x:b/>
        <x:color rgb="FF933B23"/>
      </x:font>
      <x:fill>
        <x:patternFill patternType="solid">
          <x:bgColor rgb="FFFBE2D9"/>
        </x:patternFill>
      </x:fill>
    </x:dxf>
    <x:dxf>
      <x:font>
        <x:b/>
        <x:color rgb="FF933B23"/>
      </x:font>
      <x:fill>
        <x:patternFill patternType="solid">
          <x:bgColor rgb="FFFBE2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55736dd8d97047a9" /><Relationship Type="http://schemas.openxmlformats.org/officeDocument/2006/relationships/theme" Target="/xl/theme/theme1.xml" Id="Rf9ddd0327f52425f" /><Relationship Type="http://schemas.openxmlformats.org/officeDocument/2006/relationships/sharedStrings" Target="/xl/sharedStrings.xml" Id="R7de3ed3f160a4ddb" /><Relationship Type="http://schemas.openxmlformats.org/officeDocument/2006/relationships/worksheet" Target="/xl/worksheets/sheet1.xml" Id="R6baf777dc98e4f8a" /><Relationship Type="http://schemas.openxmlformats.org/officeDocument/2006/relationships/worksheet" Target="/xl/worksheets/sheet2.xml" Id="R28a966e4fdf345d0" /><Relationship Type="http://schemas.openxmlformats.org/officeDocument/2006/relationships/worksheet" Target="/xl/worksheets/sheet3.xml" Id="R0a1985ebf4d34f46" /></Relationships>
</file>

<file path=xl/tables/table1.xml><?xml version="1.0" encoding="utf-8"?>
<x:table xmlns:x="http://schemas.openxmlformats.org/spreadsheetml/2006/main" id="1" name="T004Projectplan" displayName="T004Projectplan" ref="A14:V74" headerRowCount="1" totalsRowCount="0" totalsRowShown="0">
  <x:autoFilter ref="A14:V74"/>
  <x:tableColumns count="22">
    <x:tableColumn id="1" name="Task ID"/>
    <x:tableColumn id="2" name="Stage"/>
    <x:tableColumn id="3" name="Task / deliverable"/>
    <x:tableColumn id="4" name="Owner role"/>
    <x:tableColumn id="5" name="Earliest start (optional)"/>
    <x:tableColumn id="6" name="Duration (calendar days)"/>
    <x:tableColumn id="7" name="Predecessor 1 ID"/>
    <x:tableColumn id="8" name="Lag 1 (calendar days)"/>
    <x:tableColumn id="9" name="Predecessor 2 ID"/>
    <x:tableColumn id="10" name="Lag 2 (calendar days)"/>
    <x:tableColumn id="11" name="Target finish (optional)"/>
    <x:tableColumn id="12" name="Task state"/>
    <x:tableColumn id="13" name="Actual finish"/>
    <x:tableColumn id="14" name="Evidence / deliverable locator"/>
    <x:tableColumn id="15" name="Next action / blocker"/>
    <x:tableColumn id="16" name="Input check"/>
    <x:tableColumn id="17" name="Dependency check"/>
    <x:tableColumn id="18" name="Dependency release date"/>
    <x:tableColumn id="19" name="Planned start"/>
    <x:tableColumn id="20" name="Planned finish"/>
    <x:tableColumn id="21" name="Finish minus target (days)"/>
    <x:tableColumn id="22" name="Timing"/>
  </x:tableColumns>
  <x:tableStyleInfo name="TableStyleMedium2" showFirstColumn="0" showLastColumn="0" showRowStripes="0" showColumnStripes="0"/>
</x:table>
</file>

<file path=xl/tables/table2.xml><?xml version="1.0" encoding="utf-8"?>
<x:table xmlns:x="http://schemas.openxmlformats.org/spreadsheetml/2006/main" id="2" name="T004Fictionalexample" displayName="T004Fictionalexample" ref="A14:V74" headerRowCount="1" totalsRowCount="0" totalsRowShown="0">
  <x:autoFilter ref="A14:V74"/>
  <x:tableColumns count="22">
    <x:tableColumn id="1" name="Task ID"/>
    <x:tableColumn id="2" name="Stage"/>
    <x:tableColumn id="3" name="Task / deliverable"/>
    <x:tableColumn id="4" name="Owner role"/>
    <x:tableColumn id="5" name="Earliest start (optional)"/>
    <x:tableColumn id="6" name="Duration (calendar days)"/>
    <x:tableColumn id="7" name="Predecessor 1 ID"/>
    <x:tableColumn id="8" name="Lag 1 (calendar days)"/>
    <x:tableColumn id="9" name="Predecessor 2 ID"/>
    <x:tableColumn id="10" name="Lag 2 (calendar days)"/>
    <x:tableColumn id="11" name="Target finish (optional)"/>
    <x:tableColumn id="12" name="Task state"/>
    <x:tableColumn id="13" name="Actual finish"/>
    <x:tableColumn id="14" name="Evidence / deliverable locator"/>
    <x:tableColumn id="15" name="Next action / blocker"/>
    <x:tableColumn id="16" name="Input check"/>
    <x:tableColumn id="17" name="Dependency check"/>
    <x:tableColumn id="18" name="Dependency release date"/>
    <x:tableColumn id="19" name="Planned start"/>
    <x:tableColumn id="20" name="Planned finish"/>
    <x:tableColumn id="21" name="Finish minus target (days)"/>
    <x:tableColumn id="22" name="Timing"/>
  </x:tableColumns>
  <x:tableStyleInfo name="TableStyleMedium2" showFirstColumn="0" showLastColumn="0" showRowStripes="0"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eee95ca7745440de" /></Relationships>
</file>

<file path=xl/worksheets/_rels/sheet2.xml.rels>&#65279;<?xml version="1.0" encoding="utf-8"?><Relationships xmlns="http://schemas.openxmlformats.org/package/2006/relationships"><Relationship Type="http://schemas.openxmlformats.org/officeDocument/2006/relationships/table" Target="/xl/tables/table2.xml" Id="R91beb4f60c204c56" /></Relationships>
</file>

<file path=xl/worksheets/sheet1.xml><?xml version="1.0" encoding="utf-8"?>
<x:worksheet xmlns:x="http://schemas.openxmlformats.org/spreadsheetml/2006/main">
  <x:sheetPr>
    <x:tabColor rgb="FF234B3A"/>
  </x:sheetPr>
  <x:sheetViews>
    <x:sheetView showGridLines="0" workbookViewId="0">
      <x:pane xSplit="2" ySplit="14" topLeftCell="C15" activePane="bottomRight" state="frozen"/>
    </x:sheetView>
  </x:sheetViews>
  <x:sheetFormatPr defaultRowHeight="15"/>
  <x:cols>
    <x:col min="1" max="1" width="18" hidden="0" customWidth="1"/>
    <x:col min="2" max="2" width="23" hidden="0" customWidth="1"/>
    <x:col min="3" max="3" width="35" hidden="0" customWidth="1"/>
    <x:col min="4" max="4" width="26" hidden="0" customWidth="1"/>
    <x:col min="5" max="5" width="27" hidden="0" customWidth="1"/>
    <x:col min="6" max="6" width="19" hidden="0" customWidth="1"/>
    <x:col min="7" max="7" width="21" hidden="0" customWidth="1"/>
    <x:col min="8" max="8" width="19" hidden="0" customWidth="1"/>
    <x:col min="9" max="9" width="21" hidden="0" customWidth="1"/>
    <x:col min="10" max="10" width="19" hidden="0" customWidth="1"/>
    <x:col min="11" max="11" width="19" hidden="0" customWidth="1"/>
    <x:col min="12" max="12" width="20" hidden="0" customWidth="1"/>
    <x:col min="13" max="13" width="18" hidden="0" customWidth="1"/>
    <x:col min="14" max="14" width="39" hidden="0" customWidth="1"/>
    <x:col min="15" max="15" width="39" hidden="0" customWidth="1"/>
    <x:col min="16" max="16" width="39" hidden="0" customWidth="1"/>
    <x:col min="17" max="17" width="42" hidden="0" customWidth="1"/>
    <x:col min="18" max="18" width="21" hidden="0" customWidth="1"/>
    <x:col min="19" max="19" width="19" hidden="0" customWidth="1"/>
    <x:col min="20" max="20" width="19" hidden="0" customWidth="1"/>
    <x:col min="21" max="21" width="23" hidden="0" customWidth="1"/>
    <x:col min="22" max="22" width="29" hidden="0" customWidth="1"/>
  </x:cols>
  <x:sheetData>
    <x:row r="1" ht="25" customHeight="1">
      <x:c r="A1" s="3"/>
      <x:c r="B1" s="3"/>
      <x:c r="C1" s="3"/>
      <x:c r="D1" s="3"/>
      <x:c r="E1" s="3"/>
      <x:c r="F1" s="3"/>
      <x:c r="G1" s="3"/>
      <x:c r="H1" s="3"/>
      <x:c r="I1" s="3"/>
      <x:c r="J1" s="3"/>
      <x:c r="K1" s="3"/>
      <x:c r="L1" s="3"/>
      <x:c r="M1" s="3"/>
      <x:c r="N1" s="3"/>
      <x:c r="O1" s="3"/>
      <x:c r="P1" s="3"/>
      <x:c r="Q1" s="3"/>
      <x:c r="R1" s="3"/>
      <x:c r="S1" s="3"/>
      <x:c r="T1" s="3"/>
      <x:c r="U1" s="3"/>
      <x:c r="V1" s="3"/>
    </x:row>
    <x:row r="2" ht="31" customHeight="1">
      <x:c r="A2" s="5" t="str">
        <x:v>Reporting project timeline and dependency planner</x:v>
      </x:c>
      <x:c r="B2" s="6"/>
      <x:c r="C2" s="6"/>
      <x:c r="D2" s="6"/>
      <x:c r="E2" s="6"/>
      <x:c r="F2" s="6"/>
      <x:c r="G2" s="6"/>
      <x:c r="H2" s="6"/>
      <x:c r="I2" s="3"/>
      <x:c r="J2" s="3"/>
      <x:c r="K2" s="3"/>
      <x:c r="L2" s="3"/>
      <x:c r="M2" s="3"/>
      <x:c r="N2" s="3"/>
      <x:c r="O2" s="3"/>
      <x:c r="P2" s="3"/>
      <x:c r="Q2" s="3"/>
      <x:c r="R2" s="3"/>
      <x:c r="S2" s="3"/>
      <x:c r="T2" s="3"/>
      <x:c r="U2" s="3"/>
      <x:c r="V2" s="3"/>
    </x:row>
    <x:row r="3" ht="25" customHeight="1">
      <x:c r="A3" s="7" t="str">
        <x:v>T004. 60 tasks. Up to two earlier-row finish-to-start predecessors. Calendar days only.</x:v>
      </x:c>
      <x:c r="B3" s="3"/>
      <x:c r="C3" s="3"/>
      <x:c r="D3" s="3"/>
      <x:c r="E3" s="3"/>
      <x:c r="F3" s="3"/>
      <x:c r="G3" s="3"/>
      <x:c r="H3" s="3"/>
      <x:c r="I3" s="3"/>
      <x:c r="J3" s="3"/>
      <x:c r="K3" s="3"/>
      <x:c r="L3" s="3"/>
      <x:c r="M3" s="3"/>
      <x:c r="N3" s="3"/>
      <x:c r="O3" s="3"/>
      <x:c r="P3" s="3"/>
      <x:c r="Q3" s="3"/>
      <x:c r="R3" s="3"/>
      <x:c r="S3" s="3"/>
      <x:c r="T3" s="3"/>
      <x:c r="U3" s="3"/>
      <x:c r="V3" s="3"/>
    </x:row>
    <x:row r="4" ht="25" customHeight="1">
      <x:c r="A4" s="7" t="str">
        <x:v>Amber: inputs. Pale green: formulas. Use filters, not sorting. Rebuild topological order and verify every dependency after moving rows.</x:v>
      </x:c>
      <x:c r="B4" s="3"/>
      <x:c r="C4" s="3"/>
      <x:c r="D4" s="3"/>
      <x:c r="E4" s="3"/>
      <x:c r="F4" s="3"/>
      <x:c r="G4" s="3"/>
      <x:c r="H4" s="3"/>
      <x:c r="I4" s="3"/>
      <x:c r="J4" s="3"/>
      <x:c r="K4" s="3"/>
      <x:c r="L4" s="3"/>
      <x:c r="M4" s="3"/>
      <x:c r="N4" s="3"/>
      <x:c r="O4" s="3"/>
      <x:c r="P4" s="3"/>
      <x:c r="Q4" s="3"/>
      <x:c r="R4" s="3"/>
      <x:c r="S4" s="3"/>
      <x:c r="T4" s="3"/>
      <x:c r="U4" s="3"/>
      <x:c r="V4" s="3"/>
    </x:row>
    <x:row r="5" ht="25" customHeight="1">
      <x:c r="A5" s="3"/>
      <x:c r="B5" s="3"/>
      <x:c r="C5" s="3"/>
      <x:c r="D5" s="3"/>
      <x:c r="E5" s="3"/>
      <x:c r="F5" s="3"/>
      <x:c r="G5" s="3"/>
      <x:c r="H5" s="3"/>
      <x:c r="I5" s="3"/>
      <x:c r="J5" s="3"/>
      <x:c r="K5" s="3"/>
      <x:c r="L5" s="3"/>
      <x:c r="M5" s="3"/>
      <x:c r="N5" s="3"/>
      <x:c r="O5" s="3"/>
      <x:c r="P5" s="3"/>
      <x:c r="Q5" s="3"/>
      <x:c r="R5" s="3"/>
      <x:c r="S5" s="3"/>
      <x:c r="T5" s="3"/>
      <x:c r="U5" s="3"/>
      <x:c r="V5" s="3"/>
    </x:row>
    <x:row r="6" ht="34" customHeight="1">
      <x:c r="A6" s="3" t="str">
        <x:v>Project / report</x:v>
      </x:c>
      <x:c r="B6" s="9"/>
      <x:c r="C6" s="3"/>
      <x:c r="D6" s="3"/>
      <x:c r="E6" s="19" t="str">
        <x:v>Task IDs entered</x:v>
      </x:c>
      <x:c r="F6" s="21" t="n">
        <x:f>COUNTA(A15:A74)</x:f>
        <x:v>0</x:v>
      </x:c>
      <x:c r="G6" s="3"/>
      <x:c r="H6" s="19" t="str">
        <x:v>Latest planned finish</x:v>
      </x:c>
      <x:c r="I6" s="22" t="str">
        <x:f>IF(COUNT(T15:T74)=0,"",MAX(T15:T74))</x:f>
      </x:c>
      <x:c r="J6" s="3"/>
      <x:c r="K6" s="3"/>
      <x:c r="L6" s="3"/>
      <x:c r="M6" s="3"/>
      <x:c r="N6" s="3"/>
      <x:c r="O6" s="3"/>
      <x:c r="P6" s="3"/>
      <x:c r="Q6" s="3"/>
      <x:c r="R6" s="3"/>
      <x:c r="S6" s="3"/>
      <x:c r="T6" s="3"/>
      <x:c r="U6" s="3"/>
      <x:c r="V6" s="3"/>
    </x:row>
    <x:row r="7" ht="34" customHeight="1">
      <x:c r="A7" s="3" t="str">
        <x:v>Project start</x:v>
      </x:c>
      <x:c r="B7" s="10"/>
      <x:c r="C7" s="3"/>
      <x:c r="D7" s="3"/>
      <x:c r="E7" s="19" t="str">
        <x:v>Rows with input issues</x:v>
      </x:c>
      <x:c r="F7" s="21" t="n">
        <x:f>COUNTIFS(P15:P74,"Check: ID missing or untrimmed")+COUNTIFS(P15:P74,"Check: ID contains wildcard")+COUNTIFS(P15:P74,"Check: duplicate task ID")+COUNTIFS(P15:P74,"Check: project setup")+COUNTIFS(P15:P74,"Check: core fields missing")+COUNTIFS(P15:P74,"Check: duration must be whole 0-3650")+COUNTIFS(P15:P74,"Check: task state invalid")+COUNTIFS(P15:P74,"Check: entered date invalid")+COUNTIFS(P15:P74,"Check: predecessor ID untrimmed")+COUNTIFS(P15:P74,"Check: lag needs linked predecessor")+COUNTIFS(P15:P74,"Check: predecessor repeated")+COUNTIFS(P15:P74,"Check: completion record missing")+COUNTIFS(P15:P74,"Check: actual finish inconsistent")+COUNTIFS(P15:P74,"Check: next action or reason missing")</x:f>
        <x:v>0</x:v>
      </x:c>
      <x:c r="G7" s="3"/>
      <x:c r="H7" s="3"/>
      <x:c r="I7" s="3"/>
      <x:c r="J7" s="3"/>
      <x:c r="K7" s="3"/>
      <x:c r="L7" s="3"/>
      <x:c r="M7" s="3"/>
      <x:c r="N7" s="3"/>
      <x:c r="O7" s="3"/>
      <x:c r="P7" s="3"/>
      <x:c r="Q7" s="3"/>
      <x:c r="R7" s="3"/>
      <x:c r="S7" s="3"/>
      <x:c r="T7" s="3"/>
      <x:c r="U7" s="3"/>
      <x:c r="V7" s="3"/>
    </x:row>
    <x:row r="8" ht="34" customHeight="1">
      <x:c r="A8" s="3" t="str">
        <x:v>Project target finish</x:v>
      </x:c>
      <x:c r="B8" s="10"/>
      <x:c r="C8" s="3"/>
      <x:c r="D8" s="3"/>
      <x:c r="E8" s="19" t="str">
        <x:v>Scheduled date rows</x:v>
      </x:c>
      <x:c r="F8" s="21" t="n">
        <x:f>COUNT(T15:T74)</x:f>
        <x:v>0</x:v>
      </x:c>
      <x:c r="G8" s="3"/>
      <x:c r="H8" s="3"/>
      <x:c r="I8" s="3"/>
      <x:c r="J8" s="3"/>
      <x:c r="K8" s="3"/>
      <x:c r="L8" s="3"/>
      <x:c r="M8" s="3"/>
      <x:c r="N8" s="3"/>
      <x:c r="O8" s="3"/>
      <x:c r="P8" s="3"/>
      <x:c r="Q8" s="3"/>
      <x:c r="R8" s="3"/>
      <x:c r="S8" s="3"/>
      <x:c r="T8" s="3"/>
      <x:c r="U8" s="3"/>
      <x:c r="V8" s="3"/>
    </x:row>
    <x:row r="9" ht="34" customHeight="1">
      <x:c r="A9" s="3" t="str">
        <x:v>As-of date</x:v>
      </x:c>
      <x:c r="B9" s="10"/>
      <x:c r="C9" s="3"/>
      <x:c r="D9" s="3"/>
      <x:c r="E9" s="19" t="str">
        <x:v>Unresolved dependencies</x:v>
      </x:c>
      <x:c r="F9" s="21" t="n">
        <x:f>COUNTIFS(V15:V74,"Check: dependency unresolved")</x:f>
        <x:v>0</x:v>
      </x:c>
      <x:c r="G9" s="3"/>
      <x:c r="H9" s="3"/>
      <x:c r="I9" s="3"/>
      <x:c r="J9" s="3"/>
      <x:c r="K9" s="3"/>
      <x:c r="L9" s="3"/>
      <x:c r="M9" s="3"/>
      <x:c r="N9" s="3"/>
      <x:c r="O9" s="3"/>
      <x:c r="P9" s="3"/>
      <x:c r="Q9" s="3"/>
      <x:c r="R9" s="3"/>
      <x:c r="S9" s="3"/>
      <x:c r="T9" s="3"/>
      <x:c r="U9" s="3"/>
      <x:c r="V9" s="3"/>
    </x:row>
    <x:row r="10" ht="25" customHeight="1">
      <x:c r="A10" s="3"/>
      <x:c r="B10" s="3"/>
      <x:c r="C10" s="3"/>
      <x:c r="D10" s="3"/>
      <x:c r="E10" s="19" t="str">
        <x:v>Planned finish passed</x:v>
      </x:c>
      <x:c r="F10" s="21" t="n">
        <x:f>COUNTIFS(V15:V74,"Planned finish passed")</x:f>
        <x:v>0</x:v>
      </x:c>
      <x:c r="G10" s="3"/>
      <x:c r="H10" s="3"/>
      <x:c r="I10" s="3"/>
      <x:c r="J10" s="3"/>
      <x:c r="K10" s="3"/>
      <x:c r="L10" s="3"/>
      <x:c r="M10" s="3"/>
      <x:c r="N10" s="3"/>
      <x:c r="O10" s="3"/>
      <x:c r="P10" s="3"/>
      <x:c r="Q10" s="3"/>
      <x:c r="R10" s="3"/>
      <x:c r="S10" s="3"/>
      <x:c r="T10" s="3"/>
      <x:c r="U10" s="3"/>
      <x:c r="V10" s="3"/>
    </x:row>
    <x:row r="11" ht="25" customHeight="1">
      <x:c r="A11" s="3"/>
      <x:c r="B11" s="3"/>
      <x:c r="C11" s="3"/>
      <x:c r="D11" s="3"/>
      <x:c r="E11" s="3"/>
      <x:c r="F11" s="3"/>
      <x:c r="G11" s="3"/>
      <x:c r="H11" s="3"/>
      <x:c r="I11" s="3"/>
      <x:c r="J11" s="3"/>
      <x:c r="K11" s="3"/>
      <x:c r="L11" s="3"/>
      <x:c r="M11" s="3"/>
      <x:c r="N11" s="3"/>
      <x:c r="O11" s="3"/>
      <x:c r="P11" s="3"/>
      <x:c r="Q11" s="3"/>
      <x:c r="R11" s="3"/>
      <x:c r="S11" s="3"/>
      <x:c r="T11" s="3"/>
      <x:c r="U11" s="3"/>
      <x:c r="V11" s="3"/>
    </x:row>
    <x:row r="12" ht="25" customHeight="1">
      <x:c r="A12" s="7" t="str">
        <x:v>No weekends/holidays, auto-rescheduling, critical path, resource levelling or statutory deadlines. Actual finish dates do not alter the plan.</x:v>
      </x:c>
      <x:c r="B12" s="3"/>
      <x:c r="C12" s="3"/>
      <x:c r="D12" s="3"/>
      <x:c r="E12" s="3"/>
      <x:c r="F12" s="3"/>
      <x:c r="G12" s="3"/>
      <x:c r="H12" s="3"/>
      <x:c r="I12" s="3"/>
      <x:c r="J12" s="3"/>
      <x:c r="K12" s="3"/>
      <x:c r="L12" s="3"/>
      <x:c r="M12" s="3"/>
      <x:c r="N12" s="3"/>
      <x:c r="O12" s="3"/>
      <x:c r="P12" s="3"/>
      <x:c r="Q12" s="3"/>
      <x:c r="R12" s="3"/>
      <x:c r="S12" s="3"/>
      <x:c r="T12" s="3"/>
      <x:c r="U12" s="3"/>
      <x:c r="V12" s="3"/>
    </x:row>
    <x:row r="13" ht="25" customHeight="1">
      <x:c r="A13" s="3"/>
      <x:c r="B13" s="3"/>
      <x:c r="C13" s="3"/>
      <x:c r="D13" s="3"/>
      <x:c r="E13" s="3"/>
      <x:c r="F13" s="3"/>
      <x:c r="G13" s="3"/>
      <x:c r="H13" s="3"/>
      <x:c r="I13" s="3"/>
      <x:c r="J13" s="3"/>
      <x:c r="K13" s="3"/>
      <x:c r="L13" s="3"/>
      <x:c r="M13" s="3"/>
      <x:c r="N13" s="3"/>
      <x:c r="O13" s="3"/>
      <x:c r="P13" s="3"/>
      <x:c r="Q13" s="3"/>
      <x:c r="R13" s="3"/>
      <x:c r="S13" s="3"/>
      <x:c r="T13" s="3"/>
      <x:c r="U13" s="3"/>
      <x:c r="V13" s="3"/>
    </x:row>
    <x:row r="14" ht="50" customHeight="1">
      <x:c r="A14" s="14" t="str">
        <x:v>Task ID</x:v>
      </x:c>
      <x:c r="B14" s="14" t="str">
        <x:v>Stage</x:v>
      </x:c>
      <x:c r="C14" s="14" t="str">
        <x:v>Task / deliverable</x:v>
      </x:c>
      <x:c r="D14" s="14" t="str">
        <x:v>Owner role</x:v>
      </x:c>
      <x:c r="E14" s="14" t="str">
        <x:v>Earliest start (optional)</x:v>
      </x:c>
      <x:c r="F14" s="14" t="str">
        <x:v>Duration (calendar days)</x:v>
      </x:c>
      <x:c r="G14" s="14" t="str">
        <x:v>Predecessor 1 ID</x:v>
      </x:c>
      <x:c r="H14" s="14" t="str">
        <x:v>Lag 1 (calendar days)</x:v>
      </x:c>
      <x:c r="I14" s="14" t="str">
        <x:v>Predecessor 2 ID</x:v>
      </x:c>
      <x:c r="J14" s="14" t="str">
        <x:v>Lag 2 (calendar days)</x:v>
      </x:c>
      <x:c r="K14" s="14" t="str">
        <x:v>Target finish (optional)</x:v>
      </x:c>
      <x:c r="L14" s="14" t="str">
        <x:v>Task state</x:v>
      </x:c>
      <x:c r="M14" s="14" t="str">
        <x:v>Actual finish</x:v>
      </x:c>
      <x:c r="N14" s="14" t="str">
        <x:v>Evidence / deliverable locator</x:v>
      </x:c>
      <x:c r="O14" s="14" t="str">
        <x:v>Next action / blocker</x:v>
      </x:c>
      <x:c r="P14" s="14" t="str">
        <x:v>Input check</x:v>
      </x:c>
      <x:c r="Q14" s="14" t="str">
        <x:v>Dependency check</x:v>
      </x:c>
      <x:c r="R14" s="14" t="str">
        <x:v>Dependency release date</x:v>
      </x:c>
      <x:c r="S14" s="14" t="str">
        <x:v>Planned start</x:v>
      </x:c>
      <x:c r="T14" s="14" t="str">
        <x:v>Planned finish</x:v>
      </x:c>
      <x:c r="U14" s="14" t="str">
        <x:v>Finish minus target (days)</x:v>
      </x:c>
      <x:c r="V14" s="14" t="str">
        <x:v>Timing</x:v>
      </x:c>
    </x:row>
    <x:row r="15" ht="52" customHeight="1">
      <x:c r="A15" s="9"/>
      <x:c r="B15" s="9"/>
      <x:c r="C15" s="9"/>
      <x:c r="D15" s="9"/>
      <x:c r="E15" s="10"/>
      <x:c r="F15" s="9"/>
      <x:c r="G15" s="9"/>
      <x:c r="H15" s="9"/>
      <x:c r="I15" s="9"/>
      <x:c r="J15" s="9"/>
      <x:c r="K15" s="10"/>
      <x:c r="L15" s="9"/>
      <x:c r="M15" s="10"/>
      <x:c r="N15" s="9"/>
      <x:c r="O15" s="9"/>
      <x:c r="P15" s="17" t="str">
        <x:f>IF(COUNTA(A15:O15)=0,"",IF(OR(LEN(TRIM(A15&amp;""))=0,NOT(ISTEXT(A15)),NOT(EXACT(A15,TRIM(A15)))),"Check: ID missing or untrimmed",IF(OR(OR(ISNUMBER(FIND("*",A15)),ISNUMBER(FIND("?",A15)),ISNUMBER(FIND("~",A15))),OR(ISNUMBER(FIND("*",G15)),ISNUMBER(FIND("?",G15)),ISNUMBER(FIND("~",G15))),OR(ISNUMBER(FIND("*",I15)),ISNUMBER(FIND("?",I15)),ISNUMBER(FIND("~",I15)))),"Check: ID contains wildcard",IF(COUNTIFS($A$15:$A$74,A15)&gt;1,"Check: duplicate task ID",IF(OR(LEN(TRIM($B$6&amp;""))=0,NOT(IF(ISNUMBER($B$7),AND($B$7&gt;=1,$B$7&lt;=2958465,MOD($B$7,1)=0),FALSE)),NOT(IF(ISNUMBER($B$8),AND($B$8&gt;=1,$B$8&lt;=2958465,MOD($B$8,1)=0),FALSE)),NOT(IF(ISNUMBER($B$9),AND($B$9&gt;=1,$B$9&lt;=2958465,MOD($B$9,1)=0),FALSE)),$B$7&gt;$B$8),"Check: project setup",IF(OR(LEN(TRIM(B15&amp;""))=0,LEN(TRIM(C15&amp;""))=0,LEN(TRIM(D15&amp;""))=0),"Check: core fields missing",IF(NOT(IF(ISNUMBER(F15),AND(F15&gt;=0,F15&lt;=3650,MOD(F15,1)=0),FALSE)),"Check: duration must be whole 0-3650",IF(NOT(OR(EXACT(L15,"Not started"),EXACT(L15,"In progress"),EXACT(L15,"Blocked"),EXACT(L15,"Complete"),EXACT(L15,"Cancelled"))),"Check: task state invalid",IF(OR(AND(LEN(E15&amp;"")&gt;0,NOT(IF(ISNUMBER(E15),AND(E15&gt;=1,E15&lt;=2958465,MOD(E15,1)=0),FALSE))),AND(LEN(K15&amp;"")&gt;0,NOT(IF(ISNUMBER(K15),AND(K15&gt;=1,K15&lt;=2958465,MOD(K15,1)=0),FALSE))),AND(LEN(M15&amp;"")&gt;0,NOT(IF(ISNUMBER(M15),AND(M15&gt;=1,M15&lt;=2958465,MOD(M15,1)=0),FALSE)))),"Check: entered date invalid",IF(OR(AND(LEN(G15&amp;"")&gt;0,OR(LEN(TRIM(G15&amp;""))=0,NOT(ISTEXT(G15)),NOT(EXACT(G15,TRIM(G15))))),AND(LEN(I15&amp;"")&gt;0,OR(LEN(TRIM(I15&amp;""))=0,NOT(ISTEXT(I15)),NOT(EXACT(I15,TRIM(I15)))))),"Check: predecessor ID untrimmed",IF(OR(AND(LEN(G15&amp;"")&gt;0,NOT(IF(ISNUMBER(H15),AND(H15&gt;=0,H15&lt;=3650,MOD(H15,1)=0),FALSE))),AND(LEN(I15&amp;"")&gt;0,NOT(IF(ISNUMBER(J15),AND(J15&gt;=0,J15&lt;=3650,MOD(J15,1)=0),FALSE))),AND(LEN(G15&amp;"")=0,LEN(H15&amp;"")&gt;0),AND(LEN(I15&amp;"")=0,LEN(J15&amp;"")&gt;0)),"Check: lag needs linked predecessor",IF(AND(LEN(G15&amp;"")&gt;0,LEN(I15&amp;"")&gt;0,G15=I15),"Check: predecessor repeated",IF(AND(EXACT(L15,"Complete"),OR(LEN(M15&amp;"")=0,LEN(TRIM(N15&amp;""))=0)),"Check: completion record missing",IF(AND(LEN(M15&amp;"")&gt;0,OR(NOT(EXACT(L15,"Complete")),M15&gt;$B$9,M15&lt;$B$7)),"Check: actual finish inconsistent",IF(AND(NOT(EXACT(L15,"Complete")),LEN(TRIM(O15&amp;""))=0),"Check: next action or reason missing","Recorded")))))))))))))))</x:f>
      </x:c>
      <x:c r="Q15" s="17" t="str">
        <x:f>IF(LEN(P15&amp;"")=0,"",IF(P15&lt;&gt;"Recorded","Check: resolve input issue",IF(EXACT(L15,"Cancelled"),"Cancelled",IF(OR(LEN(G15&amp;"")&gt;0,LEN(I15&amp;"")&gt;0),"Check: predecessor must be earlier","Ready"))))</x:f>
      </x:c>
      <x:c r="R15" s="18" t="str">
        <x:f>IF(OR(Q15&lt;&gt;"Ready",AND(LEN(G15&amp;"")=0,LEN(I15&amp;"")=0)),"",IF(""&gt;2958465,"Unavailable: date limit",""))</x:f>
      </x:c>
      <x:c r="S15" s="18" t="str">
        <x:f>IF(Q15&lt;&gt;"Ready","",IF(AND(OR(LEN(G15&amp;"")&gt;0,LEN(I15&amp;"")&gt;0),NOT(ISNUMBER(R15))),"",MAX($B$7,IF(LEN(E15&amp;"")=0,0,E15),IF(LEN(R15&amp;"")=0,0,R15))))</x:f>
      </x:c>
      <x:c r="T15" s="18" t="str">
        <x:f>IF(NOT(ISNUMBER(S15)),"",IF(S15+MAX(F15-1,0)&gt;2958465,"",S15+MAX(F15-1,0)))</x:f>
      </x:c>
      <x:c r="U15" s="17" t="str">
        <x:f>IF(NOT(ISNUMBER(T15)),"",T15-IF(LEN(K15&amp;"")=0,$B$8,K15))</x:f>
      </x:c>
      <x:c r="V15" s="17" t="str">
        <x:f>IF(LEN(P15&amp;"")=0,"",IF(P15&lt;&gt;"Recorded","Check: resolve input issue",IF(EXACT(L15,"Cancelled"),"Cancelled",IF(Q15&lt;&gt;"Ready","Check: dependency unresolved",IF(NOT(ISNUMBER(T15)),"Check: date limit exceeded",IF(EXACT(L15,"Complete"),"Complete recorded",IF(EXACT(L15,"Blocked"),"Blocked",IF(T15&lt;$B$9,"Planned finish passed",IF(S15&lt;=$B$9,"Start date reached","Scheduled")))))))))</x:f>
      </x:c>
    </x:row>
    <x:row r="16" ht="52" customHeight="1">
      <x:c r="A16" s="9"/>
      <x:c r="B16" s="9"/>
      <x:c r="C16" s="9"/>
      <x:c r="D16" s="9"/>
      <x:c r="E16" s="10"/>
      <x:c r="F16" s="9"/>
      <x:c r="G16" s="9"/>
      <x:c r="H16" s="9"/>
      <x:c r="I16" s="9"/>
      <x:c r="J16" s="9"/>
      <x:c r="K16" s="10"/>
      <x:c r="L16" s="9"/>
      <x:c r="M16" s="10"/>
      <x:c r="N16" s="9"/>
      <x:c r="O16" s="9"/>
      <x:c r="P16" s="17" t="str">
        <x:f>IF(COUNTA(A16:O16)=0,"",IF(OR(LEN(TRIM(A16&amp;""))=0,NOT(ISTEXT(A16)),NOT(EXACT(A16,TRIM(A16)))),"Check: ID missing or untrimmed",IF(OR(OR(ISNUMBER(FIND("*",A16)),ISNUMBER(FIND("?",A16)),ISNUMBER(FIND("~",A16))),OR(ISNUMBER(FIND("*",G16)),ISNUMBER(FIND("?",G16)),ISNUMBER(FIND("~",G16))),OR(ISNUMBER(FIND("*",I16)),ISNUMBER(FIND("?",I16)),ISNUMBER(FIND("~",I16)))),"Check: ID contains wildcard",IF(COUNTIFS($A$15:$A$74,A16)&gt;1,"Check: duplicate task ID",IF(OR(LEN(TRIM($B$6&amp;""))=0,NOT(IF(ISNUMBER($B$7),AND($B$7&gt;=1,$B$7&lt;=2958465,MOD($B$7,1)=0),FALSE)),NOT(IF(ISNUMBER($B$8),AND($B$8&gt;=1,$B$8&lt;=2958465,MOD($B$8,1)=0),FALSE)),NOT(IF(ISNUMBER($B$9),AND($B$9&gt;=1,$B$9&lt;=2958465,MOD($B$9,1)=0),FALSE)),$B$7&gt;$B$8),"Check: project setup",IF(OR(LEN(TRIM(B16&amp;""))=0,LEN(TRIM(C16&amp;""))=0,LEN(TRIM(D16&amp;""))=0),"Check: core fields missing",IF(NOT(IF(ISNUMBER(F16),AND(F16&gt;=0,F16&lt;=3650,MOD(F16,1)=0),FALSE)),"Check: duration must be whole 0-3650",IF(NOT(OR(EXACT(L16,"Not started"),EXACT(L16,"In progress"),EXACT(L16,"Blocked"),EXACT(L16,"Complete"),EXACT(L16,"Cancelled"))),"Check: task state invalid",IF(OR(AND(LEN(E16&amp;"")&gt;0,NOT(IF(ISNUMBER(E16),AND(E16&gt;=1,E16&lt;=2958465,MOD(E16,1)=0),FALSE))),AND(LEN(K16&amp;"")&gt;0,NOT(IF(ISNUMBER(K16),AND(K16&gt;=1,K16&lt;=2958465,MOD(K16,1)=0),FALSE))),AND(LEN(M16&amp;"")&gt;0,NOT(IF(ISNUMBER(M16),AND(M16&gt;=1,M16&lt;=2958465,MOD(M16,1)=0),FALSE)))),"Check: entered date invalid",IF(OR(AND(LEN(G16&amp;"")&gt;0,OR(LEN(TRIM(G16&amp;""))=0,NOT(ISTEXT(G16)),NOT(EXACT(G16,TRIM(G16))))),AND(LEN(I16&amp;"")&gt;0,OR(LEN(TRIM(I16&amp;""))=0,NOT(ISTEXT(I16)),NOT(EXACT(I16,TRIM(I16)))))),"Check: predecessor ID untrimmed",IF(OR(AND(LEN(G16&amp;"")&gt;0,NOT(IF(ISNUMBER(H16),AND(H16&gt;=0,H16&lt;=3650,MOD(H16,1)=0),FALSE))),AND(LEN(I16&amp;"")&gt;0,NOT(IF(ISNUMBER(J16),AND(J16&gt;=0,J16&lt;=3650,MOD(J16,1)=0),FALSE))),AND(LEN(G16&amp;"")=0,LEN(H16&amp;"")&gt;0),AND(LEN(I16&amp;"")=0,LEN(J16&amp;"")&gt;0)),"Check: lag needs linked predecessor",IF(AND(LEN(G16&amp;"")&gt;0,LEN(I16&amp;"")&gt;0,G16=I16),"Check: predecessor repeated",IF(AND(EXACT(L16,"Complete"),OR(LEN(M16&amp;"")=0,LEN(TRIM(N16&amp;""))=0)),"Check: completion record missing",IF(AND(LEN(M16&amp;"")&gt;0,OR(NOT(EXACT(L16,"Complete")),M16&gt;$B$9,M16&lt;$B$7)),"Check: actual finish inconsistent",IF(AND(NOT(EXACT(L16,"Complete")),LEN(TRIM(O16&amp;""))=0),"Check: next action or reason missing","Recorded")))))))))))))))</x:f>
      </x:c>
      <x:c r="Q16" s="17" t="str">
        <x:f>IF(LEN(P16&amp;"")=0,"",IF(P16&lt;&gt;"Recorded","Check: resolve input issue",IF(EXACT(L16,"Cancelled"),"Cancelled",IF(AND(LEN(G16&amp;"")&gt;0,COUNTIFS($A$15:$A$15,G16)&lt;&gt;1),"Check: predecessor absent or not earlier",IF(IF(LEN(G16&amp;"")=0,FALSE,NOT(EXACT(G16,$A$15))),"Check: predecessor case differs",IF(IF(LEN(G16&amp;"")=0,FALSE,NOT(ISNUMBER($T$15))),"Check: predecessor finish unavailable",IF(AND(LEN(I16&amp;"")&gt;0,COUNTIFS($A$15:$A$15,I16)&lt;&gt;1),"Check: predecessor absent or not earlier",IF(IF(LEN(I16&amp;"")=0,FALSE,NOT(EXACT(I16,$A$15))),"Check: predecessor case differs",IF(IF(LEN(I16&amp;"")=0,FALSE,NOT(ISNUMBER($T$15))),"Check: predecessor finish unavailable","Ready")))))))))</x:f>
      </x:c>
      <x:c r="R16" s="18" t="str">
        <x:f>IF(OR(Q16&lt;&gt;"Ready",AND(LEN(G16&amp;"")=0,LEN(I16&amp;"")=0)),"",IF(MAX(IF(LEN(G16&amp;"")=0,0,$T$15+1+H16),IF(LEN(I16&amp;"")=0,0,$T$15+1+J16))&gt;2958465,"Unavailable: date limit",MAX(IF(LEN(G16&amp;"")=0,0,$T$15+1+H16),IF(LEN(I16&amp;"")=0,0,$T$15+1+J16))))</x:f>
      </x:c>
      <x:c r="S16" s="18" t="str">
        <x:f>IF(Q16&lt;&gt;"Ready","",IF(AND(OR(LEN(G16&amp;"")&gt;0,LEN(I16&amp;"")&gt;0),NOT(ISNUMBER(R16))),"",MAX($B$7,IF(LEN(E16&amp;"")=0,0,E16),IF(LEN(R16&amp;"")=0,0,R16))))</x:f>
      </x:c>
      <x:c r="T16" s="18" t="str">
        <x:f>IF(NOT(ISNUMBER(S16)),"",IF(S16+MAX(F16-1,0)&gt;2958465,"",S16+MAX(F16-1,0)))</x:f>
      </x:c>
      <x:c r="U16" s="17" t="str">
        <x:f>IF(NOT(ISNUMBER(T16)),"",T16-IF(LEN(K16&amp;"")=0,$B$8,K16))</x:f>
      </x:c>
      <x:c r="V16" s="17" t="str">
        <x:f>IF(LEN(P16&amp;"")=0,"",IF(P16&lt;&gt;"Recorded","Check: resolve input issue",IF(EXACT(L16,"Cancelled"),"Cancelled",IF(Q16&lt;&gt;"Ready","Check: dependency unresolved",IF(NOT(ISNUMBER(T16)),"Check: date limit exceeded",IF(EXACT(L16,"Complete"),"Complete recorded",IF(EXACT(L16,"Blocked"),"Blocked",IF(T16&lt;$B$9,"Planned finish passed",IF(S16&lt;=$B$9,"Start date reached","Scheduled")))))))))</x:f>
      </x:c>
    </x:row>
    <x:row r="17" ht="52" customHeight="1">
      <x:c r="A17" s="9"/>
      <x:c r="B17" s="9"/>
      <x:c r="C17" s="9"/>
      <x:c r="D17" s="9"/>
      <x:c r="E17" s="10"/>
      <x:c r="F17" s="9"/>
      <x:c r="G17" s="9"/>
      <x:c r="H17" s="9"/>
      <x:c r="I17" s="9"/>
      <x:c r="J17" s="9"/>
      <x:c r="K17" s="10"/>
      <x:c r="L17" s="9"/>
      <x:c r="M17" s="10"/>
      <x:c r="N17" s="9"/>
      <x:c r="O17" s="9"/>
      <x:c r="P17" s="17" t="str">
        <x:f>IF(COUNTA(A17:O17)=0,"",IF(OR(LEN(TRIM(A17&amp;""))=0,NOT(ISTEXT(A17)),NOT(EXACT(A17,TRIM(A17)))),"Check: ID missing or untrimmed",IF(OR(OR(ISNUMBER(FIND("*",A17)),ISNUMBER(FIND("?",A17)),ISNUMBER(FIND("~",A17))),OR(ISNUMBER(FIND("*",G17)),ISNUMBER(FIND("?",G17)),ISNUMBER(FIND("~",G17))),OR(ISNUMBER(FIND("*",I17)),ISNUMBER(FIND("?",I17)),ISNUMBER(FIND("~",I17)))),"Check: ID contains wildcard",IF(COUNTIFS($A$15:$A$74,A17)&gt;1,"Check: duplicate task ID",IF(OR(LEN(TRIM($B$6&amp;""))=0,NOT(IF(ISNUMBER($B$7),AND($B$7&gt;=1,$B$7&lt;=2958465,MOD($B$7,1)=0),FALSE)),NOT(IF(ISNUMBER($B$8),AND($B$8&gt;=1,$B$8&lt;=2958465,MOD($B$8,1)=0),FALSE)),NOT(IF(ISNUMBER($B$9),AND($B$9&gt;=1,$B$9&lt;=2958465,MOD($B$9,1)=0),FALSE)),$B$7&gt;$B$8),"Check: project setup",IF(OR(LEN(TRIM(B17&amp;""))=0,LEN(TRIM(C17&amp;""))=0,LEN(TRIM(D17&amp;""))=0),"Check: core fields missing",IF(NOT(IF(ISNUMBER(F17),AND(F17&gt;=0,F17&lt;=3650,MOD(F17,1)=0),FALSE)),"Check: duration must be whole 0-3650",IF(NOT(OR(EXACT(L17,"Not started"),EXACT(L17,"In progress"),EXACT(L17,"Blocked"),EXACT(L17,"Complete"),EXACT(L17,"Cancelled"))),"Check: task state invalid",IF(OR(AND(LEN(E17&amp;"")&gt;0,NOT(IF(ISNUMBER(E17),AND(E17&gt;=1,E17&lt;=2958465,MOD(E17,1)=0),FALSE))),AND(LEN(K17&amp;"")&gt;0,NOT(IF(ISNUMBER(K17),AND(K17&gt;=1,K17&lt;=2958465,MOD(K17,1)=0),FALSE))),AND(LEN(M17&amp;"")&gt;0,NOT(IF(ISNUMBER(M17),AND(M17&gt;=1,M17&lt;=2958465,MOD(M17,1)=0),FALSE)))),"Check: entered date invalid",IF(OR(AND(LEN(G17&amp;"")&gt;0,OR(LEN(TRIM(G17&amp;""))=0,NOT(ISTEXT(G17)),NOT(EXACT(G17,TRIM(G17))))),AND(LEN(I17&amp;"")&gt;0,OR(LEN(TRIM(I17&amp;""))=0,NOT(ISTEXT(I17)),NOT(EXACT(I17,TRIM(I17)))))),"Check: predecessor ID untrimmed",IF(OR(AND(LEN(G17&amp;"")&gt;0,NOT(IF(ISNUMBER(H17),AND(H17&gt;=0,H17&lt;=3650,MOD(H17,1)=0),FALSE))),AND(LEN(I17&amp;"")&gt;0,NOT(IF(ISNUMBER(J17),AND(J17&gt;=0,J17&lt;=3650,MOD(J17,1)=0),FALSE))),AND(LEN(G17&amp;"")=0,LEN(H17&amp;"")&gt;0),AND(LEN(I17&amp;"")=0,LEN(J17&amp;"")&gt;0)),"Check: lag needs linked predecessor",IF(AND(LEN(G17&amp;"")&gt;0,LEN(I17&amp;"")&gt;0,G17=I17),"Check: predecessor repeated",IF(AND(EXACT(L17,"Complete"),OR(LEN(M17&amp;"")=0,LEN(TRIM(N17&amp;""))=0)),"Check: completion record missing",IF(AND(LEN(M17&amp;"")&gt;0,OR(NOT(EXACT(L17,"Complete")),M17&gt;$B$9,M17&lt;$B$7)),"Check: actual finish inconsistent",IF(AND(NOT(EXACT(L17,"Complete")),LEN(TRIM(O17&amp;""))=0),"Check: next action or reason missing","Recorded")))))))))))))))</x:f>
      </x:c>
      <x:c r="Q17" s="17" t="str">
        <x:f>IF(LEN(P17&amp;"")=0,"",IF(P17&lt;&gt;"Recorded","Check: resolve input issue",IF(EXACT(L17,"Cancelled"),"Cancelled",IF(AND(LEN(G17&amp;"")&gt;0,COUNTIFS($A$15:$A$16,G17)&lt;&gt;1),"Check: predecessor absent or not earlier",IF(IF(LEN(G17&amp;"")=0,FALSE,NOT(EXACT(G17,INDEX($A$15:$A$16,MATCH(G17,$A$15:$A$16,0))))),"Check: predecessor case differs",IF(IF(LEN(G17&amp;"")=0,FALSE,NOT(ISNUMBER(INDEX($T$15:$T$16,MATCH(G17,$A$15:$A$16,0))))),"Check: predecessor finish unavailable",IF(AND(LEN(I17&amp;"")&gt;0,COUNTIFS($A$15:$A$16,I17)&lt;&gt;1),"Check: predecessor absent or not earlier",IF(IF(LEN(I17&amp;"")=0,FALSE,NOT(EXACT(I17,INDEX($A$15:$A$16,MATCH(I17,$A$15:$A$16,0))))),"Check: predecessor case differs",IF(IF(LEN(I17&amp;"")=0,FALSE,NOT(ISNUMBER(INDEX($T$15:$T$16,MATCH(I17,$A$15:$A$16,0))))),"Check: predecessor finish unavailable","Ready")))))))))</x:f>
      </x:c>
      <x:c r="R17" s="18" t="str">
        <x:f>IF(OR(Q17&lt;&gt;"Ready",AND(LEN(G17&amp;"")=0,LEN(I17&amp;"")=0)),"",IF(MAX(IF(LEN(G17&amp;"")=0,0,INDEX($T$15:$T$16,MATCH(G17,$A$15:$A$16,0))+1+H17),IF(LEN(I17&amp;"")=0,0,INDEX($T$15:$T$16,MATCH(I17,$A$15:$A$16,0))+1+J17))&gt;2958465,"Unavailable: date limit",MAX(IF(LEN(G17&amp;"")=0,0,INDEX($T$15:$T$16,MATCH(G17,$A$15:$A$16,0))+1+H17),IF(LEN(I17&amp;"")=0,0,INDEX($T$15:$T$16,MATCH(I17,$A$15:$A$16,0))+1+J17))))</x:f>
      </x:c>
      <x:c r="S17" s="18" t="str">
        <x:f>IF(Q17&lt;&gt;"Ready","",IF(AND(OR(LEN(G17&amp;"")&gt;0,LEN(I17&amp;"")&gt;0),NOT(ISNUMBER(R17))),"",MAX($B$7,IF(LEN(E17&amp;"")=0,0,E17),IF(LEN(R17&amp;"")=0,0,R17))))</x:f>
      </x:c>
      <x:c r="T17" s="18" t="str">
        <x:f>IF(NOT(ISNUMBER(S17)),"",IF(S17+MAX(F17-1,0)&gt;2958465,"",S17+MAX(F17-1,0)))</x:f>
      </x:c>
      <x:c r="U17" s="17" t="str">
        <x:f>IF(NOT(ISNUMBER(T17)),"",T17-IF(LEN(K17&amp;"")=0,$B$8,K17))</x:f>
      </x:c>
      <x:c r="V17" s="17" t="str">
        <x:f>IF(LEN(P17&amp;"")=0,"",IF(P17&lt;&gt;"Recorded","Check: resolve input issue",IF(EXACT(L17,"Cancelled"),"Cancelled",IF(Q17&lt;&gt;"Ready","Check: dependency unresolved",IF(NOT(ISNUMBER(T17)),"Check: date limit exceeded",IF(EXACT(L17,"Complete"),"Complete recorded",IF(EXACT(L17,"Blocked"),"Blocked",IF(T17&lt;$B$9,"Planned finish passed",IF(S17&lt;=$B$9,"Start date reached","Scheduled")))))))))</x:f>
      </x:c>
    </x:row>
    <x:row r="18" ht="52" customHeight="1">
      <x:c r="A18" s="9"/>
      <x:c r="B18" s="9"/>
      <x:c r="C18" s="9"/>
      <x:c r="D18" s="9"/>
      <x:c r="E18" s="10"/>
      <x:c r="F18" s="9"/>
      <x:c r="G18" s="9"/>
      <x:c r="H18" s="9"/>
      <x:c r="I18" s="9"/>
      <x:c r="J18" s="9"/>
      <x:c r="K18" s="10"/>
      <x:c r="L18" s="9"/>
      <x:c r="M18" s="10"/>
      <x:c r="N18" s="9"/>
      <x:c r="O18" s="9"/>
      <x:c r="P18" s="17" t="str">
        <x:f>IF(COUNTA(A18:O18)=0,"",IF(OR(LEN(TRIM(A18&amp;""))=0,NOT(ISTEXT(A18)),NOT(EXACT(A18,TRIM(A18)))),"Check: ID missing or untrimmed",IF(OR(OR(ISNUMBER(FIND("*",A18)),ISNUMBER(FIND("?",A18)),ISNUMBER(FIND("~",A18))),OR(ISNUMBER(FIND("*",G18)),ISNUMBER(FIND("?",G18)),ISNUMBER(FIND("~",G18))),OR(ISNUMBER(FIND("*",I18)),ISNUMBER(FIND("?",I18)),ISNUMBER(FIND("~",I18)))),"Check: ID contains wildcard",IF(COUNTIFS($A$15:$A$74,A18)&gt;1,"Check: duplicate task ID",IF(OR(LEN(TRIM($B$6&amp;""))=0,NOT(IF(ISNUMBER($B$7),AND($B$7&gt;=1,$B$7&lt;=2958465,MOD($B$7,1)=0),FALSE)),NOT(IF(ISNUMBER($B$8),AND($B$8&gt;=1,$B$8&lt;=2958465,MOD($B$8,1)=0),FALSE)),NOT(IF(ISNUMBER($B$9),AND($B$9&gt;=1,$B$9&lt;=2958465,MOD($B$9,1)=0),FALSE)),$B$7&gt;$B$8),"Check: project setup",IF(OR(LEN(TRIM(B18&amp;""))=0,LEN(TRIM(C18&amp;""))=0,LEN(TRIM(D18&amp;""))=0),"Check: core fields missing",IF(NOT(IF(ISNUMBER(F18),AND(F18&gt;=0,F18&lt;=3650,MOD(F18,1)=0),FALSE)),"Check: duration must be whole 0-3650",IF(NOT(OR(EXACT(L18,"Not started"),EXACT(L18,"In progress"),EXACT(L18,"Blocked"),EXACT(L18,"Complete"),EXACT(L18,"Cancelled"))),"Check: task state invalid",IF(OR(AND(LEN(E18&amp;"")&gt;0,NOT(IF(ISNUMBER(E18),AND(E18&gt;=1,E18&lt;=2958465,MOD(E18,1)=0),FALSE))),AND(LEN(K18&amp;"")&gt;0,NOT(IF(ISNUMBER(K18),AND(K18&gt;=1,K18&lt;=2958465,MOD(K18,1)=0),FALSE))),AND(LEN(M18&amp;"")&gt;0,NOT(IF(ISNUMBER(M18),AND(M18&gt;=1,M18&lt;=2958465,MOD(M18,1)=0),FALSE)))),"Check: entered date invalid",IF(OR(AND(LEN(G18&amp;"")&gt;0,OR(LEN(TRIM(G18&amp;""))=0,NOT(ISTEXT(G18)),NOT(EXACT(G18,TRIM(G18))))),AND(LEN(I18&amp;"")&gt;0,OR(LEN(TRIM(I18&amp;""))=0,NOT(ISTEXT(I18)),NOT(EXACT(I18,TRIM(I18)))))),"Check: predecessor ID untrimmed",IF(OR(AND(LEN(G18&amp;"")&gt;0,NOT(IF(ISNUMBER(H18),AND(H18&gt;=0,H18&lt;=3650,MOD(H18,1)=0),FALSE))),AND(LEN(I18&amp;"")&gt;0,NOT(IF(ISNUMBER(J18),AND(J18&gt;=0,J18&lt;=3650,MOD(J18,1)=0),FALSE))),AND(LEN(G18&amp;"")=0,LEN(H18&amp;"")&gt;0),AND(LEN(I18&amp;"")=0,LEN(J18&amp;"")&gt;0)),"Check: lag needs linked predecessor",IF(AND(LEN(G18&amp;"")&gt;0,LEN(I18&amp;"")&gt;0,G18=I18),"Check: predecessor repeated",IF(AND(EXACT(L18,"Complete"),OR(LEN(M18&amp;"")=0,LEN(TRIM(N18&amp;""))=0)),"Check: completion record missing",IF(AND(LEN(M18&amp;"")&gt;0,OR(NOT(EXACT(L18,"Complete")),M18&gt;$B$9,M18&lt;$B$7)),"Check: actual finish inconsistent",IF(AND(NOT(EXACT(L18,"Complete")),LEN(TRIM(O18&amp;""))=0),"Check: next action or reason missing","Recorded")))))))))))))))</x:f>
      </x:c>
      <x:c r="Q18" s="17" t="str">
        <x:f>IF(LEN(P18&amp;"")=0,"",IF(P18&lt;&gt;"Recorded","Check: resolve input issue",IF(EXACT(L18,"Cancelled"),"Cancelled",IF(AND(LEN(G18&amp;"")&gt;0,COUNTIFS($A$15:$A$17,G18)&lt;&gt;1),"Check: predecessor absent or not earlier",IF(IF(LEN(G18&amp;"")=0,FALSE,NOT(EXACT(G18,INDEX($A$15:$A$17,MATCH(G18,$A$15:$A$17,0))))),"Check: predecessor case differs",IF(IF(LEN(G18&amp;"")=0,FALSE,NOT(ISNUMBER(INDEX($T$15:$T$17,MATCH(G18,$A$15:$A$17,0))))),"Check: predecessor finish unavailable",IF(AND(LEN(I18&amp;"")&gt;0,COUNTIFS($A$15:$A$17,I18)&lt;&gt;1),"Check: predecessor absent or not earlier",IF(IF(LEN(I18&amp;"")=0,FALSE,NOT(EXACT(I18,INDEX($A$15:$A$17,MATCH(I18,$A$15:$A$17,0))))),"Check: predecessor case differs",IF(IF(LEN(I18&amp;"")=0,FALSE,NOT(ISNUMBER(INDEX($T$15:$T$17,MATCH(I18,$A$15:$A$17,0))))),"Check: predecessor finish unavailable","Ready")))))))))</x:f>
      </x:c>
      <x:c r="R18" s="18" t="str">
        <x:f>IF(OR(Q18&lt;&gt;"Ready",AND(LEN(G18&amp;"")=0,LEN(I18&amp;"")=0)),"",IF(MAX(IF(LEN(G18&amp;"")=0,0,INDEX($T$15:$T$17,MATCH(G18,$A$15:$A$17,0))+1+H18),IF(LEN(I18&amp;"")=0,0,INDEX($T$15:$T$17,MATCH(I18,$A$15:$A$17,0))+1+J18))&gt;2958465,"Unavailable: date limit",MAX(IF(LEN(G18&amp;"")=0,0,INDEX($T$15:$T$17,MATCH(G18,$A$15:$A$17,0))+1+H18),IF(LEN(I18&amp;"")=0,0,INDEX($T$15:$T$17,MATCH(I18,$A$15:$A$17,0))+1+J18))))</x:f>
      </x:c>
      <x:c r="S18" s="18" t="str">
        <x:f>IF(Q18&lt;&gt;"Ready","",IF(AND(OR(LEN(G18&amp;"")&gt;0,LEN(I18&amp;"")&gt;0),NOT(ISNUMBER(R18))),"",MAX($B$7,IF(LEN(E18&amp;"")=0,0,E18),IF(LEN(R18&amp;"")=0,0,R18))))</x:f>
      </x:c>
      <x:c r="T18" s="18" t="str">
        <x:f>IF(NOT(ISNUMBER(S18)),"",IF(S18+MAX(F18-1,0)&gt;2958465,"",S18+MAX(F18-1,0)))</x:f>
      </x:c>
      <x:c r="U18" s="17" t="str">
        <x:f>IF(NOT(ISNUMBER(T18)),"",T18-IF(LEN(K18&amp;"")=0,$B$8,K18))</x:f>
      </x:c>
      <x:c r="V18" s="17" t="str">
        <x:f>IF(LEN(P18&amp;"")=0,"",IF(P18&lt;&gt;"Recorded","Check: resolve input issue",IF(EXACT(L18,"Cancelled"),"Cancelled",IF(Q18&lt;&gt;"Ready","Check: dependency unresolved",IF(NOT(ISNUMBER(T18)),"Check: date limit exceeded",IF(EXACT(L18,"Complete"),"Complete recorded",IF(EXACT(L18,"Blocked"),"Blocked",IF(T18&lt;$B$9,"Planned finish passed",IF(S18&lt;=$B$9,"Start date reached","Scheduled")))))))))</x:f>
      </x:c>
    </x:row>
    <x:row r="19" ht="52" customHeight="1">
      <x:c r="A19" s="9"/>
      <x:c r="B19" s="9"/>
      <x:c r="C19" s="9"/>
      <x:c r="D19" s="9"/>
      <x:c r="E19" s="10"/>
      <x:c r="F19" s="9"/>
      <x:c r="G19" s="9"/>
      <x:c r="H19" s="9"/>
      <x:c r="I19" s="9"/>
      <x:c r="J19" s="9"/>
      <x:c r="K19" s="10"/>
      <x:c r="L19" s="9"/>
      <x:c r="M19" s="10"/>
      <x:c r="N19" s="9"/>
      <x:c r="O19" s="9"/>
      <x:c r="P19" s="17" t="str">
        <x:f>IF(COUNTA(A19:O19)=0,"",IF(OR(LEN(TRIM(A19&amp;""))=0,NOT(ISTEXT(A19)),NOT(EXACT(A19,TRIM(A19)))),"Check: ID missing or untrimmed",IF(OR(OR(ISNUMBER(FIND("*",A19)),ISNUMBER(FIND("?",A19)),ISNUMBER(FIND("~",A19))),OR(ISNUMBER(FIND("*",G19)),ISNUMBER(FIND("?",G19)),ISNUMBER(FIND("~",G19))),OR(ISNUMBER(FIND("*",I19)),ISNUMBER(FIND("?",I19)),ISNUMBER(FIND("~",I19)))),"Check: ID contains wildcard",IF(COUNTIFS($A$15:$A$74,A19)&gt;1,"Check: duplicate task ID",IF(OR(LEN(TRIM($B$6&amp;""))=0,NOT(IF(ISNUMBER($B$7),AND($B$7&gt;=1,$B$7&lt;=2958465,MOD($B$7,1)=0),FALSE)),NOT(IF(ISNUMBER($B$8),AND($B$8&gt;=1,$B$8&lt;=2958465,MOD($B$8,1)=0),FALSE)),NOT(IF(ISNUMBER($B$9),AND($B$9&gt;=1,$B$9&lt;=2958465,MOD($B$9,1)=0),FALSE)),$B$7&gt;$B$8),"Check: project setup",IF(OR(LEN(TRIM(B19&amp;""))=0,LEN(TRIM(C19&amp;""))=0,LEN(TRIM(D19&amp;""))=0),"Check: core fields missing",IF(NOT(IF(ISNUMBER(F19),AND(F19&gt;=0,F19&lt;=3650,MOD(F19,1)=0),FALSE)),"Check: duration must be whole 0-3650",IF(NOT(OR(EXACT(L19,"Not started"),EXACT(L19,"In progress"),EXACT(L19,"Blocked"),EXACT(L19,"Complete"),EXACT(L19,"Cancelled"))),"Check: task state invalid",IF(OR(AND(LEN(E19&amp;"")&gt;0,NOT(IF(ISNUMBER(E19),AND(E19&gt;=1,E19&lt;=2958465,MOD(E19,1)=0),FALSE))),AND(LEN(K19&amp;"")&gt;0,NOT(IF(ISNUMBER(K19),AND(K19&gt;=1,K19&lt;=2958465,MOD(K19,1)=0),FALSE))),AND(LEN(M19&amp;"")&gt;0,NOT(IF(ISNUMBER(M19),AND(M19&gt;=1,M19&lt;=2958465,MOD(M19,1)=0),FALSE)))),"Check: entered date invalid",IF(OR(AND(LEN(G19&amp;"")&gt;0,OR(LEN(TRIM(G19&amp;""))=0,NOT(ISTEXT(G19)),NOT(EXACT(G19,TRIM(G19))))),AND(LEN(I19&amp;"")&gt;0,OR(LEN(TRIM(I19&amp;""))=0,NOT(ISTEXT(I19)),NOT(EXACT(I19,TRIM(I19)))))),"Check: predecessor ID untrimmed",IF(OR(AND(LEN(G19&amp;"")&gt;0,NOT(IF(ISNUMBER(H19),AND(H19&gt;=0,H19&lt;=3650,MOD(H19,1)=0),FALSE))),AND(LEN(I19&amp;"")&gt;0,NOT(IF(ISNUMBER(J19),AND(J19&gt;=0,J19&lt;=3650,MOD(J19,1)=0),FALSE))),AND(LEN(G19&amp;"")=0,LEN(H19&amp;"")&gt;0),AND(LEN(I19&amp;"")=0,LEN(J19&amp;"")&gt;0)),"Check: lag needs linked predecessor",IF(AND(LEN(G19&amp;"")&gt;0,LEN(I19&amp;"")&gt;0,G19=I19),"Check: predecessor repeated",IF(AND(EXACT(L19,"Complete"),OR(LEN(M19&amp;"")=0,LEN(TRIM(N19&amp;""))=0)),"Check: completion record missing",IF(AND(LEN(M19&amp;"")&gt;0,OR(NOT(EXACT(L19,"Complete")),M19&gt;$B$9,M19&lt;$B$7)),"Check: actual finish inconsistent",IF(AND(NOT(EXACT(L19,"Complete")),LEN(TRIM(O19&amp;""))=0),"Check: next action or reason missing","Recorded")))))))))))))))</x:f>
      </x:c>
      <x:c r="Q19" s="17" t="str">
        <x:f>IF(LEN(P19&amp;"")=0,"",IF(P19&lt;&gt;"Recorded","Check: resolve input issue",IF(EXACT(L19,"Cancelled"),"Cancelled",IF(AND(LEN(G19&amp;"")&gt;0,COUNTIFS($A$15:$A$18,G19)&lt;&gt;1),"Check: predecessor absent or not earlier",IF(IF(LEN(G19&amp;"")=0,FALSE,NOT(EXACT(G19,INDEX($A$15:$A$18,MATCH(G19,$A$15:$A$18,0))))),"Check: predecessor case differs",IF(IF(LEN(G19&amp;"")=0,FALSE,NOT(ISNUMBER(INDEX($T$15:$T$18,MATCH(G19,$A$15:$A$18,0))))),"Check: predecessor finish unavailable",IF(AND(LEN(I19&amp;"")&gt;0,COUNTIFS($A$15:$A$18,I19)&lt;&gt;1),"Check: predecessor absent or not earlier",IF(IF(LEN(I19&amp;"")=0,FALSE,NOT(EXACT(I19,INDEX($A$15:$A$18,MATCH(I19,$A$15:$A$18,0))))),"Check: predecessor case differs",IF(IF(LEN(I19&amp;"")=0,FALSE,NOT(ISNUMBER(INDEX($T$15:$T$18,MATCH(I19,$A$15:$A$18,0))))),"Check: predecessor finish unavailable","Ready")))))))))</x:f>
      </x:c>
      <x:c r="R19" s="18" t="str">
        <x:f>IF(OR(Q19&lt;&gt;"Ready",AND(LEN(G19&amp;"")=0,LEN(I19&amp;"")=0)),"",IF(MAX(IF(LEN(G19&amp;"")=0,0,INDEX($T$15:$T$18,MATCH(G19,$A$15:$A$18,0))+1+H19),IF(LEN(I19&amp;"")=0,0,INDEX($T$15:$T$18,MATCH(I19,$A$15:$A$18,0))+1+J19))&gt;2958465,"Unavailable: date limit",MAX(IF(LEN(G19&amp;"")=0,0,INDEX($T$15:$T$18,MATCH(G19,$A$15:$A$18,0))+1+H19),IF(LEN(I19&amp;"")=0,0,INDEX($T$15:$T$18,MATCH(I19,$A$15:$A$18,0))+1+J19))))</x:f>
      </x:c>
      <x:c r="S19" s="18" t="str">
        <x:f>IF(Q19&lt;&gt;"Ready","",IF(AND(OR(LEN(G19&amp;"")&gt;0,LEN(I19&amp;"")&gt;0),NOT(ISNUMBER(R19))),"",MAX($B$7,IF(LEN(E19&amp;"")=0,0,E19),IF(LEN(R19&amp;"")=0,0,R19))))</x:f>
      </x:c>
      <x:c r="T19" s="18" t="str">
        <x:f>IF(NOT(ISNUMBER(S19)),"",IF(S19+MAX(F19-1,0)&gt;2958465,"",S19+MAX(F19-1,0)))</x:f>
      </x:c>
      <x:c r="U19" s="17" t="str">
        <x:f>IF(NOT(ISNUMBER(T19)),"",T19-IF(LEN(K19&amp;"")=0,$B$8,K19))</x:f>
      </x:c>
      <x:c r="V19" s="17" t="str">
        <x:f>IF(LEN(P19&amp;"")=0,"",IF(P19&lt;&gt;"Recorded","Check: resolve input issue",IF(EXACT(L19,"Cancelled"),"Cancelled",IF(Q19&lt;&gt;"Ready","Check: dependency unresolved",IF(NOT(ISNUMBER(T19)),"Check: date limit exceeded",IF(EXACT(L19,"Complete"),"Complete recorded",IF(EXACT(L19,"Blocked"),"Blocked",IF(T19&lt;$B$9,"Planned finish passed",IF(S19&lt;=$B$9,"Start date reached","Scheduled")))))))))</x:f>
      </x:c>
    </x:row>
    <x:row r="20" ht="52" customHeight="1">
      <x:c r="A20" s="9"/>
      <x:c r="B20" s="9"/>
      <x:c r="C20" s="9"/>
      <x:c r="D20" s="9"/>
      <x:c r="E20" s="10"/>
      <x:c r="F20" s="9"/>
      <x:c r="G20" s="9"/>
      <x:c r="H20" s="9"/>
      <x:c r="I20" s="9"/>
      <x:c r="J20" s="9"/>
      <x:c r="K20" s="10"/>
      <x:c r="L20" s="9"/>
      <x:c r="M20" s="10"/>
      <x:c r="N20" s="9"/>
      <x:c r="O20" s="9"/>
      <x:c r="P20" s="17" t="str">
        <x:f>IF(COUNTA(A20:O20)=0,"",IF(OR(LEN(TRIM(A20&amp;""))=0,NOT(ISTEXT(A20)),NOT(EXACT(A20,TRIM(A20)))),"Check: ID missing or untrimmed",IF(OR(OR(ISNUMBER(FIND("*",A20)),ISNUMBER(FIND("?",A20)),ISNUMBER(FIND("~",A20))),OR(ISNUMBER(FIND("*",G20)),ISNUMBER(FIND("?",G20)),ISNUMBER(FIND("~",G20))),OR(ISNUMBER(FIND("*",I20)),ISNUMBER(FIND("?",I20)),ISNUMBER(FIND("~",I20)))),"Check: ID contains wildcard",IF(COUNTIFS($A$15:$A$74,A20)&gt;1,"Check: duplicate task ID",IF(OR(LEN(TRIM($B$6&amp;""))=0,NOT(IF(ISNUMBER($B$7),AND($B$7&gt;=1,$B$7&lt;=2958465,MOD($B$7,1)=0),FALSE)),NOT(IF(ISNUMBER($B$8),AND($B$8&gt;=1,$B$8&lt;=2958465,MOD($B$8,1)=0),FALSE)),NOT(IF(ISNUMBER($B$9),AND($B$9&gt;=1,$B$9&lt;=2958465,MOD($B$9,1)=0),FALSE)),$B$7&gt;$B$8),"Check: project setup",IF(OR(LEN(TRIM(B20&amp;""))=0,LEN(TRIM(C20&amp;""))=0,LEN(TRIM(D20&amp;""))=0),"Check: core fields missing",IF(NOT(IF(ISNUMBER(F20),AND(F20&gt;=0,F20&lt;=3650,MOD(F20,1)=0),FALSE)),"Check: duration must be whole 0-3650",IF(NOT(OR(EXACT(L20,"Not started"),EXACT(L20,"In progress"),EXACT(L20,"Blocked"),EXACT(L20,"Complete"),EXACT(L20,"Cancelled"))),"Check: task state invalid",IF(OR(AND(LEN(E20&amp;"")&gt;0,NOT(IF(ISNUMBER(E20),AND(E20&gt;=1,E20&lt;=2958465,MOD(E20,1)=0),FALSE))),AND(LEN(K20&amp;"")&gt;0,NOT(IF(ISNUMBER(K20),AND(K20&gt;=1,K20&lt;=2958465,MOD(K20,1)=0),FALSE))),AND(LEN(M20&amp;"")&gt;0,NOT(IF(ISNUMBER(M20),AND(M20&gt;=1,M20&lt;=2958465,MOD(M20,1)=0),FALSE)))),"Check: entered date invalid",IF(OR(AND(LEN(G20&amp;"")&gt;0,OR(LEN(TRIM(G20&amp;""))=0,NOT(ISTEXT(G20)),NOT(EXACT(G20,TRIM(G20))))),AND(LEN(I20&amp;"")&gt;0,OR(LEN(TRIM(I20&amp;""))=0,NOT(ISTEXT(I20)),NOT(EXACT(I20,TRIM(I20)))))),"Check: predecessor ID untrimmed",IF(OR(AND(LEN(G20&amp;"")&gt;0,NOT(IF(ISNUMBER(H20),AND(H20&gt;=0,H20&lt;=3650,MOD(H20,1)=0),FALSE))),AND(LEN(I20&amp;"")&gt;0,NOT(IF(ISNUMBER(J20),AND(J20&gt;=0,J20&lt;=3650,MOD(J20,1)=0),FALSE))),AND(LEN(G20&amp;"")=0,LEN(H20&amp;"")&gt;0),AND(LEN(I20&amp;"")=0,LEN(J20&amp;"")&gt;0)),"Check: lag needs linked predecessor",IF(AND(LEN(G20&amp;"")&gt;0,LEN(I20&amp;"")&gt;0,G20=I20),"Check: predecessor repeated",IF(AND(EXACT(L20,"Complete"),OR(LEN(M20&amp;"")=0,LEN(TRIM(N20&amp;""))=0)),"Check: completion record missing",IF(AND(LEN(M20&amp;"")&gt;0,OR(NOT(EXACT(L20,"Complete")),M20&gt;$B$9,M20&lt;$B$7)),"Check: actual finish inconsistent",IF(AND(NOT(EXACT(L20,"Complete")),LEN(TRIM(O20&amp;""))=0),"Check: next action or reason missing","Recorded")))))))))))))))</x:f>
      </x:c>
      <x:c r="Q20" s="17" t="str">
        <x:f>IF(LEN(P20&amp;"")=0,"",IF(P20&lt;&gt;"Recorded","Check: resolve input issue",IF(EXACT(L20,"Cancelled"),"Cancelled",IF(AND(LEN(G20&amp;"")&gt;0,COUNTIFS($A$15:$A$19,G20)&lt;&gt;1),"Check: predecessor absent or not earlier",IF(IF(LEN(G20&amp;"")=0,FALSE,NOT(EXACT(G20,INDEX($A$15:$A$19,MATCH(G20,$A$15:$A$19,0))))),"Check: predecessor case differs",IF(IF(LEN(G20&amp;"")=0,FALSE,NOT(ISNUMBER(INDEX($T$15:$T$19,MATCH(G20,$A$15:$A$19,0))))),"Check: predecessor finish unavailable",IF(AND(LEN(I20&amp;"")&gt;0,COUNTIFS($A$15:$A$19,I20)&lt;&gt;1),"Check: predecessor absent or not earlier",IF(IF(LEN(I20&amp;"")=0,FALSE,NOT(EXACT(I20,INDEX($A$15:$A$19,MATCH(I20,$A$15:$A$19,0))))),"Check: predecessor case differs",IF(IF(LEN(I20&amp;"")=0,FALSE,NOT(ISNUMBER(INDEX($T$15:$T$19,MATCH(I20,$A$15:$A$19,0))))),"Check: predecessor finish unavailable","Ready")))))))))</x:f>
      </x:c>
      <x:c r="R20" s="18" t="str">
        <x:f>IF(OR(Q20&lt;&gt;"Ready",AND(LEN(G20&amp;"")=0,LEN(I20&amp;"")=0)),"",IF(MAX(IF(LEN(G20&amp;"")=0,0,INDEX($T$15:$T$19,MATCH(G20,$A$15:$A$19,0))+1+H20),IF(LEN(I20&amp;"")=0,0,INDEX($T$15:$T$19,MATCH(I20,$A$15:$A$19,0))+1+J20))&gt;2958465,"Unavailable: date limit",MAX(IF(LEN(G20&amp;"")=0,0,INDEX($T$15:$T$19,MATCH(G20,$A$15:$A$19,0))+1+H20),IF(LEN(I20&amp;"")=0,0,INDEX($T$15:$T$19,MATCH(I20,$A$15:$A$19,0))+1+J20))))</x:f>
      </x:c>
      <x:c r="S20" s="18" t="str">
        <x:f>IF(Q20&lt;&gt;"Ready","",IF(AND(OR(LEN(G20&amp;"")&gt;0,LEN(I20&amp;"")&gt;0),NOT(ISNUMBER(R20))),"",MAX($B$7,IF(LEN(E20&amp;"")=0,0,E20),IF(LEN(R20&amp;"")=0,0,R20))))</x:f>
      </x:c>
      <x:c r="T20" s="18" t="str">
        <x:f>IF(NOT(ISNUMBER(S20)),"",IF(S20+MAX(F20-1,0)&gt;2958465,"",S20+MAX(F20-1,0)))</x:f>
      </x:c>
      <x:c r="U20" s="17" t="str">
        <x:f>IF(NOT(ISNUMBER(T20)),"",T20-IF(LEN(K20&amp;"")=0,$B$8,K20))</x:f>
      </x:c>
      <x:c r="V20" s="17" t="str">
        <x:f>IF(LEN(P20&amp;"")=0,"",IF(P20&lt;&gt;"Recorded","Check: resolve input issue",IF(EXACT(L20,"Cancelled"),"Cancelled",IF(Q20&lt;&gt;"Ready","Check: dependency unresolved",IF(NOT(ISNUMBER(T20)),"Check: date limit exceeded",IF(EXACT(L20,"Complete"),"Complete recorded",IF(EXACT(L20,"Blocked"),"Blocked",IF(T20&lt;$B$9,"Planned finish passed",IF(S20&lt;=$B$9,"Start date reached","Scheduled")))))))))</x:f>
      </x:c>
    </x:row>
    <x:row r="21" ht="52" customHeight="1">
      <x:c r="A21" s="9"/>
      <x:c r="B21" s="9"/>
      <x:c r="C21" s="9"/>
      <x:c r="D21" s="9"/>
      <x:c r="E21" s="10"/>
      <x:c r="F21" s="9"/>
      <x:c r="G21" s="9"/>
      <x:c r="H21" s="9"/>
      <x:c r="I21" s="9"/>
      <x:c r="J21" s="9"/>
      <x:c r="K21" s="10"/>
      <x:c r="L21" s="9"/>
      <x:c r="M21" s="10"/>
      <x:c r="N21" s="9"/>
      <x:c r="O21" s="9"/>
      <x:c r="P21" s="17" t="str">
        <x:f>IF(COUNTA(A21:O21)=0,"",IF(OR(LEN(TRIM(A21&amp;""))=0,NOT(ISTEXT(A21)),NOT(EXACT(A21,TRIM(A21)))),"Check: ID missing or untrimmed",IF(OR(OR(ISNUMBER(FIND("*",A21)),ISNUMBER(FIND("?",A21)),ISNUMBER(FIND("~",A21))),OR(ISNUMBER(FIND("*",G21)),ISNUMBER(FIND("?",G21)),ISNUMBER(FIND("~",G21))),OR(ISNUMBER(FIND("*",I21)),ISNUMBER(FIND("?",I21)),ISNUMBER(FIND("~",I21)))),"Check: ID contains wildcard",IF(COUNTIFS($A$15:$A$74,A21)&gt;1,"Check: duplicate task ID",IF(OR(LEN(TRIM($B$6&amp;""))=0,NOT(IF(ISNUMBER($B$7),AND($B$7&gt;=1,$B$7&lt;=2958465,MOD($B$7,1)=0),FALSE)),NOT(IF(ISNUMBER($B$8),AND($B$8&gt;=1,$B$8&lt;=2958465,MOD($B$8,1)=0),FALSE)),NOT(IF(ISNUMBER($B$9),AND($B$9&gt;=1,$B$9&lt;=2958465,MOD($B$9,1)=0),FALSE)),$B$7&gt;$B$8),"Check: project setup",IF(OR(LEN(TRIM(B21&amp;""))=0,LEN(TRIM(C21&amp;""))=0,LEN(TRIM(D21&amp;""))=0),"Check: core fields missing",IF(NOT(IF(ISNUMBER(F21),AND(F21&gt;=0,F21&lt;=3650,MOD(F21,1)=0),FALSE)),"Check: duration must be whole 0-3650",IF(NOT(OR(EXACT(L21,"Not started"),EXACT(L21,"In progress"),EXACT(L21,"Blocked"),EXACT(L21,"Complete"),EXACT(L21,"Cancelled"))),"Check: task state invalid",IF(OR(AND(LEN(E21&amp;"")&gt;0,NOT(IF(ISNUMBER(E21),AND(E21&gt;=1,E21&lt;=2958465,MOD(E21,1)=0),FALSE))),AND(LEN(K21&amp;"")&gt;0,NOT(IF(ISNUMBER(K21),AND(K21&gt;=1,K21&lt;=2958465,MOD(K21,1)=0),FALSE))),AND(LEN(M21&amp;"")&gt;0,NOT(IF(ISNUMBER(M21),AND(M21&gt;=1,M21&lt;=2958465,MOD(M21,1)=0),FALSE)))),"Check: entered date invalid",IF(OR(AND(LEN(G21&amp;"")&gt;0,OR(LEN(TRIM(G21&amp;""))=0,NOT(ISTEXT(G21)),NOT(EXACT(G21,TRIM(G21))))),AND(LEN(I21&amp;"")&gt;0,OR(LEN(TRIM(I21&amp;""))=0,NOT(ISTEXT(I21)),NOT(EXACT(I21,TRIM(I21)))))),"Check: predecessor ID untrimmed",IF(OR(AND(LEN(G21&amp;"")&gt;0,NOT(IF(ISNUMBER(H21),AND(H21&gt;=0,H21&lt;=3650,MOD(H21,1)=0),FALSE))),AND(LEN(I21&amp;"")&gt;0,NOT(IF(ISNUMBER(J21),AND(J21&gt;=0,J21&lt;=3650,MOD(J21,1)=0),FALSE))),AND(LEN(G21&amp;"")=0,LEN(H21&amp;"")&gt;0),AND(LEN(I21&amp;"")=0,LEN(J21&amp;"")&gt;0)),"Check: lag needs linked predecessor",IF(AND(LEN(G21&amp;"")&gt;0,LEN(I21&amp;"")&gt;0,G21=I21),"Check: predecessor repeated",IF(AND(EXACT(L21,"Complete"),OR(LEN(M21&amp;"")=0,LEN(TRIM(N21&amp;""))=0)),"Check: completion record missing",IF(AND(LEN(M21&amp;"")&gt;0,OR(NOT(EXACT(L21,"Complete")),M21&gt;$B$9,M21&lt;$B$7)),"Check: actual finish inconsistent",IF(AND(NOT(EXACT(L21,"Complete")),LEN(TRIM(O21&amp;""))=0),"Check: next action or reason missing","Recorded")))))))))))))))</x:f>
      </x:c>
      <x:c r="Q21" s="17" t="str">
        <x:f>IF(LEN(P21&amp;"")=0,"",IF(P21&lt;&gt;"Recorded","Check: resolve input issue",IF(EXACT(L21,"Cancelled"),"Cancelled",IF(AND(LEN(G21&amp;"")&gt;0,COUNTIFS($A$15:$A$20,G21)&lt;&gt;1),"Check: predecessor absent or not earlier",IF(IF(LEN(G21&amp;"")=0,FALSE,NOT(EXACT(G21,INDEX($A$15:$A$20,MATCH(G21,$A$15:$A$20,0))))),"Check: predecessor case differs",IF(IF(LEN(G21&amp;"")=0,FALSE,NOT(ISNUMBER(INDEX($T$15:$T$20,MATCH(G21,$A$15:$A$20,0))))),"Check: predecessor finish unavailable",IF(AND(LEN(I21&amp;"")&gt;0,COUNTIFS($A$15:$A$20,I21)&lt;&gt;1),"Check: predecessor absent or not earlier",IF(IF(LEN(I21&amp;"")=0,FALSE,NOT(EXACT(I21,INDEX($A$15:$A$20,MATCH(I21,$A$15:$A$20,0))))),"Check: predecessor case differs",IF(IF(LEN(I21&amp;"")=0,FALSE,NOT(ISNUMBER(INDEX($T$15:$T$20,MATCH(I21,$A$15:$A$20,0))))),"Check: predecessor finish unavailable","Ready")))))))))</x:f>
      </x:c>
      <x:c r="R21" s="18" t="str">
        <x:f>IF(OR(Q21&lt;&gt;"Ready",AND(LEN(G21&amp;"")=0,LEN(I21&amp;"")=0)),"",IF(MAX(IF(LEN(G21&amp;"")=0,0,INDEX($T$15:$T$20,MATCH(G21,$A$15:$A$20,0))+1+H21),IF(LEN(I21&amp;"")=0,0,INDEX($T$15:$T$20,MATCH(I21,$A$15:$A$20,0))+1+J21))&gt;2958465,"Unavailable: date limit",MAX(IF(LEN(G21&amp;"")=0,0,INDEX($T$15:$T$20,MATCH(G21,$A$15:$A$20,0))+1+H21),IF(LEN(I21&amp;"")=0,0,INDEX($T$15:$T$20,MATCH(I21,$A$15:$A$20,0))+1+J21))))</x:f>
      </x:c>
      <x:c r="S21" s="18" t="str">
        <x:f>IF(Q21&lt;&gt;"Ready","",IF(AND(OR(LEN(G21&amp;"")&gt;0,LEN(I21&amp;"")&gt;0),NOT(ISNUMBER(R21))),"",MAX($B$7,IF(LEN(E21&amp;"")=0,0,E21),IF(LEN(R21&amp;"")=0,0,R21))))</x:f>
      </x:c>
      <x:c r="T21" s="18" t="str">
        <x:f>IF(NOT(ISNUMBER(S21)),"",IF(S21+MAX(F21-1,0)&gt;2958465,"",S21+MAX(F21-1,0)))</x:f>
      </x:c>
      <x:c r="U21" s="17" t="str">
        <x:f>IF(NOT(ISNUMBER(T21)),"",T21-IF(LEN(K21&amp;"")=0,$B$8,K21))</x:f>
      </x:c>
      <x:c r="V21" s="17" t="str">
        <x:f>IF(LEN(P21&amp;"")=0,"",IF(P21&lt;&gt;"Recorded","Check: resolve input issue",IF(EXACT(L21,"Cancelled"),"Cancelled",IF(Q21&lt;&gt;"Ready","Check: dependency unresolved",IF(NOT(ISNUMBER(T21)),"Check: date limit exceeded",IF(EXACT(L21,"Complete"),"Complete recorded",IF(EXACT(L21,"Blocked"),"Blocked",IF(T21&lt;$B$9,"Planned finish passed",IF(S21&lt;=$B$9,"Start date reached","Scheduled")))))))))</x:f>
      </x:c>
    </x:row>
    <x:row r="22" ht="52" customHeight="1">
      <x:c r="A22" s="9"/>
      <x:c r="B22" s="9"/>
      <x:c r="C22" s="9"/>
      <x:c r="D22" s="9"/>
      <x:c r="E22" s="10"/>
      <x:c r="F22" s="9"/>
      <x:c r="G22" s="9"/>
      <x:c r="H22" s="9"/>
      <x:c r="I22" s="9"/>
      <x:c r="J22" s="9"/>
      <x:c r="K22" s="10"/>
      <x:c r="L22" s="9"/>
      <x:c r="M22" s="10"/>
      <x:c r="N22" s="9"/>
      <x:c r="O22" s="9"/>
      <x:c r="P22" s="17" t="str">
        <x:f>IF(COUNTA(A22:O22)=0,"",IF(OR(LEN(TRIM(A22&amp;""))=0,NOT(ISTEXT(A22)),NOT(EXACT(A22,TRIM(A22)))),"Check: ID missing or untrimmed",IF(OR(OR(ISNUMBER(FIND("*",A22)),ISNUMBER(FIND("?",A22)),ISNUMBER(FIND("~",A22))),OR(ISNUMBER(FIND("*",G22)),ISNUMBER(FIND("?",G22)),ISNUMBER(FIND("~",G22))),OR(ISNUMBER(FIND("*",I22)),ISNUMBER(FIND("?",I22)),ISNUMBER(FIND("~",I22)))),"Check: ID contains wildcard",IF(COUNTIFS($A$15:$A$74,A22)&gt;1,"Check: duplicate task ID",IF(OR(LEN(TRIM($B$6&amp;""))=0,NOT(IF(ISNUMBER($B$7),AND($B$7&gt;=1,$B$7&lt;=2958465,MOD($B$7,1)=0),FALSE)),NOT(IF(ISNUMBER($B$8),AND($B$8&gt;=1,$B$8&lt;=2958465,MOD($B$8,1)=0),FALSE)),NOT(IF(ISNUMBER($B$9),AND($B$9&gt;=1,$B$9&lt;=2958465,MOD($B$9,1)=0),FALSE)),$B$7&gt;$B$8),"Check: project setup",IF(OR(LEN(TRIM(B22&amp;""))=0,LEN(TRIM(C22&amp;""))=0,LEN(TRIM(D22&amp;""))=0),"Check: core fields missing",IF(NOT(IF(ISNUMBER(F22),AND(F22&gt;=0,F22&lt;=3650,MOD(F22,1)=0),FALSE)),"Check: duration must be whole 0-3650",IF(NOT(OR(EXACT(L22,"Not started"),EXACT(L22,"In progress"),EXACT(L22,"Blocked"),EXACT(L22,"Complete"),EXACT(L22,"Cancelled"))),"Check: task state invalid",IF(OR(AND(LEN(E22&amp;"")&gt;0,NOT(IF(ISNUMBER(E22),AND(E22&gt;=1,E22&lt;=2958465,MOD(E22,1)=0),FALSE))),AND(LEN(K22&amp;"")&gt;0,NOT(IF(ISNUMBER(K22),AND(K22&gt;=1,K22&lt;=2958465,MOD(K22,1)=0),FALSE))),AND(LEN(M22&amp;"")&gt;0,NOT(IF(ISNUMBER(M22),AND(M22&gt;=1,M22&lt;=2958465,MOD(M22,1)=0),FALSE)))),"Check: entered date invalid",IF(OR(AND(LEN(G22&amp;"")&gt;0,OR(LEN(TRIM(G22&amp;""))=0,NOT(ISTEXT(G22)),NOT(EXACT(G22,TRIM(G22))))),AND(LEN(I22&amp;"")&gt;0,OR(LEN(TRIM(I22&amp;""))=0,NOT(ISTEXT(I22)),NOT(EXACT(I22,TRIM(I22)))))),"Check: predecessor ID untrimmed",IF(OR(AND(LEN(G22&amp;"")&gt;0,NOT(IF(ISNUMBER(H22),AND(H22&gt;=0,H22&lt;=3650,MOD(H22,1)=0),FALSE))),AND(LEN(I22&amp;"")&gt;0,NOT(IF(ISNUMBER(J22),AND(J22&gt;=0,J22&lt;=3650,MOD(J22,1)=0),FALSE))),AND(LEN(G22&amp;"")=0,LEN(H22&amp;"")&gt;0),AND(LEN(I22&amp;"")=0,LEN(J22&amp;"")&gt;0)),"Check: lag needs linked predecessor",IF(AND(LEN(G22&amp;"")&gt;0,LEN(I22&amp;"")&gt;0,G22=I22),"Check: predecessor repeated",IF(AND(EXACT(L22,"Complete"),OR(LEN(M22&amp;"")=0,LEN(TRIM(N22&amp;""))=0)),"Check: completion record missing",IF(AND(LEN(M22&amp;"")&gt;0,OR(NOT(EXACT(L22,"Complete")),M22&gt;$B$9,M22&lt;$B$7)),"Check: actual finish inconsistent",IF(AND(NOT(EXACT(L22,"Complete")),LEN(TRIM(O22&amp;""))=0),"Check: next action or reason missing","Recorded")))))))))))))))</x:f>
      </x:c>
      <x:c r="Q22" s="17" t="str">
        <x:f>IF(LEN(P22&amp;"")=0,"",IF(P22&lt;&gt;"Recorded","Check: resolve input issue",IF(EXACT(L22,"Cancelled"),"Cancelled",IF(AND(LEN(G22&amp;"")&gt;0,COUNTIFS($A$15:$A$21,G22)&lt;&gt;1),"Check: predecessor absent or not earlier",IF(IF(LEN(G22&amp;"")=0,FALSE,NOT(EXACT(G22,INDEX($A$15:$A$21,MATCH(G22,$A$15:$A$21,0))))),"Check: predecessor case differs",IF(IF(LEN(G22&amp;"")=0,FALSE,NOT(ISNUMBER(INDEX($T$15:$T$21,MATCH(G22,$A$15:$A$21,0))))),"Check: predecessor finish unavailable",IF(AND(LEN(I22&amp;"")&gt;0,COUNTIFS($A$15:$A$21,I22)&lt;&gt;1),"Check: predecessor absent or not earlier",IF(IF(LEN(I22&amp;"")=0,FALSE,NOT(EXACT(I22,INDEX($A$15:$A$21,MATCH(I22,$A$15:$A$21,0))))),"Check: predecessor case differs",IF(IF(LEN(I22&amp;"")=0,FALSE,NOT(ISNUMBER(INDEX($T$15:$T$21,MATCH(I22,$A$15:$A$21,0))))),"Check: predecessor finish unavailable","Ready")))))))))</x:f>
      </x:c>
      <x:c r="R22" s="18" t="str">
        <x:f>IF(OR(Q22&lt;&gt;"Ready",AND(LEN(G22&amp;"")=0,LEN(I22&amp;"")=0)),"",IF(MAX(IF(LEN(G22&amp;"")=0,0,INDEX($T$15:$T$21,MATCH(G22,$A$15:$A$21,0))+1+H22),IF(LEN(I22&amp;"")=0,0,INDEX($T$15:$T$21,MATCH(I22,$A$15:$A$21,0))+1+J22))&gt;2958465,"Unavailable: date limit",MAX(IF(LEN(G22&amp;"")=0,0,INDEX($T$15:$T$21,MATCH(G22,$A$15:$A$21,0))+1+H22),IF(LEN(I22&amp;"")=0,0,INDEX($T$15:$T$21,MATCH(I22,$A$15:$A$21,0))+1+J22))))</x:f>
      </x:c>
      <x:c r="S22" s="18" t="str">
        <x:f>IF(Q22&lt;&gt;"Ready","",IF(AND(OR(LEN(G22&amp;"")&gt;0,LEN(I22&amp;"")&gt;0),NOT(ISNUMBER(R22))),"",MAX($B$7,IF(LEN(E22&amp;"")=0,0,E22),IF(LEN(R22&amp;"")=0,0,R22))))</x:f>
      </x:c>
      <x:c r="T22" s="18" t="str">
        <x:f>IF(NOT(ISNUMBER(S22)),"",IF(S22+MAX(F22-1,0)&gt;2958465,"",S22+MAX(F22-1,0)))</x:f>
      </x:c>
      <x:c r="U22" s="17" t="str">
        <x:f>IF(NOT(ISNUMBER(T22)),"",T22-IF(LEN(K22&amp;"")=0,$B$8,K22))</x:f>
      </x:c>
      <x:c r="V22" s="17" t="str">
        <x:f>IF(LEN(P22&amp;"")=0,"",IF(P22&lt;&gt;"Recorded","Check: resolve input issue",IF(EXACT(L22,"Cancelled"),"Cancelled",IF(Q22&lt;&gt;"Ready","Check: dependency unresolved",IF(NOT(ISNUMBER(T22)),"Check: date limit exceeded",IF(EXACT(L22,"Complete"),"Complete recorded",IF(EXACT(L22,"Blocked"),"Blocked",IF(T22&lt;$B$9,"Planned finish passed",IF(S22&lt;=$B$9,"Start date reached","Scheduled")))))))))</x:f>
      </x:c>
    </x:row>
    <x:row r="23" ht="52" customHeight="1">
      <x:c r="A23" s="9"/>
      <x:c r="B23" s="9"/>
      <x:c r="C23" s="9"/>
      <x:c r="D23" s="9"/>
      <x:c r="E23" s="10"/>
      <x:c r="F23" s="9"/>
      <x:c r="G23" s="9"/>
      <x:c r="H23" s="9"/>
      <x:c r="I23" s="9"/>
      <x:c r="J23" s="9"/>
      <x:c r="K23" s="10"/>
      <x:c r="L23" s="9"/>
      <x:c r="M23" s="10"/>
      <x:c r="N23" s="9"/>
      <x:c r="O23" s="9"/>
      <x:c r="P23" s="17" t="str">
        <x:f>IF(COUNTA(A23:O23)=0,"",IF(OR(LEN(TRIM(A23&amp;""))=0,NOT(ISTEXT(A23)),NOT(EXACT(A23,TRIM(A23)))),"Check: ID missing or untrimmed",IF(OR(OR(ISNUMBER(FIND("*",A23)),ISNUMBER(FIND("?",A23)),ISNUMBER(FIND("~",A23))),OR(ISNUMBER(FIND("*",G23)),ISNUMBER(FIND("?",G23)),ISNUMBER(FIND("~",G23))),OR(ISNUMBER(FIND("*",I23)),ISNUMBER(FIND("?",I23)),ISNUMBER(FIND("~",I23)))),"Check: ID contains wildcard",IF(COUNTIFS($A$15:$A$74,A23)&gt;1,"Check: duplicate task ID",IF(OR(LEN(TRIM($B$6&amp;""))=0,NOT(IF(ISNUMBER($B$7),AND($B$7&gt;=1,$B$7&lt;=2958465,MOD($B$7,1)=0),FALSE)),NOT(IF(ISNUMBER($B$8),AND($B$8&gt;=1,$B$8&lt;=2958465,MOD($B$8,1)=0),FALSE)),NOT(IF(ISNUMBER($B$9),AND($B$9&gt;=1,$B$9&lt;=2958465,MOD($B$9,1)=0),FALSE)),$B$7&gt;$B$8),"Check: project setup",IF(OR(LEN(TRIM(B23&amp;""))=0,LEN(TRIM(C23&amp;""))=0,LEN(TRIM(D23&amp;""))=0),"Check: core fields missing",IF(NOT(IF(ISNUMBER(F23),AND(F23&gt;=0,F23&lt;=3650,MOD(F23,1)=0),FALSE)),"Check: duration must be whole 0-3650",IF(NOT(OR(EXACT(L23,"Not started"),EXACT(L23,"In progress"),EXACT(L23,"Blocked"),EXACT(L23,"Complete"),EXACT(L23,"Cancelled"))),"Check: task state invalid",IF(OR(AND(LEN(E23&amp;"")&gt;0,NOT(IF(ISNUMBER(E23),AND(E23&gt;=1,E23&lt;=2958465,MOD(E23,1)=0),FALSE))),AND(LEN(K23&amp;"")&gt;0,NOT(IF(ISNUMBER(K23),AND(K23&gt;=1,K23&lt;=2958465,MOD(K23,1)=0),FALSE))),AND(LEN(M23&amp;"")&gt;0,NOT(IF(ISNUMBER(M23),AND(M23&gt;=1,M23&lt;=2958465,MOD(M23,1)=0),FALSE)))),"Check: entered date invalid",IF(OR(AND(LEN(G23&amp;"")&gt;0,OR(LEN(TRIM(G23&amp;""))=0,NOT(ISTEXT(G23)),NOT(EXACT(G23,TRIM(G23))))),AND(LEN(I23&amp;"")&gt;0,OR(LEN(TRIM(I23&amp;""))=0,NOT(ISTEXT(I23)),NOT(EXACT(I23,TRIM(I23)))))),"Check: predecessor ID untrimmed",IF(OR(AND(LEN(G23&amp;"")&gt;0,NOT(IF(ISNUMBER(H23),AND(H23&gt;=0,H23&lt;=3650,MOD(H23,1)=0),FALSE))),AND(LEN(I23&amp;"")&gt;0,NOT(IF(ISNUMBER(J23),AND(J23&gt;=0,J23&lt;=3650,MOD(J23,1)=0),FALSE))),AND(LEN(G23&amp;"")=0,LEN(H23&amp;"")&gt;0),AND(LEN(I23&amp;"")=0,LEN(J23&amp;"")&gt;0)),"Check: lag needs linked predecessor",IF(AND(LEN(G23&amp;"")&gt;0,LEN(I23&amp;"")&gt;0,G23=I23),"Check: predecessor repeated",IF(AND(EXACT(L23,"Complete"),OR(LEN(M23&amp;"")=0,LEN(TRIM(N23&amp;""))=0)),"Check: completion record missing",IF(AND(LEN(M23&amp;"")&gt;0,OR(NOT(EXACT(L23,"Complete")),M23&gt;$B$9,M23&lt;$B$7)),"Check: actual finish inconsistent",IF(AND(NOT(EXACT(L23,"Complete")),LEN(TRIM(O23&amp;""))=0),"Check: next action or reason missing","Recorded")))))))))))))))</x:f>
      </x:c>
      <x:c r="Q23" s="17" t="str">
        <x:f>IF(LEN(P23&amp;"")=0,"",IF(P23&lt;&gt;"Recorded","Check: resolve input issue",IF(EXACT(L23,"Cancelled"),"Cancelled",IF(AND(LEN(G23&amp;"")&gt;0,COUNTIFS($A$15:$A$22,G23)&lt;&gt;1),"Check: predecessor absent or not earlier",IF(IF(LEN(G23&amp;"")=0,FALSE,NOT(EXACT(G23,INDEX($A$15:$A$22,MATCH(G23,$A$15:$A$22,0))))),"Check: predecessor case differs",IF(IF(LEN(G23&amp;"")=0,FALSE,NOT(ISNUMBER(INDEX($T$15:$T$22,MATCH(G23,$A$15:$A$22,0))))),"Check: predecessor finish unavailable",IF(AND(LEN(I23&amp;"")&gt;0,COUNTIFS($A$15:$A$22,I23)&lt;&gt;1),"Check: predecessor absent or not earlier",IF(IF(LEN(I23&amp;"")=0,FALSE,NOT(EXACT(I23,INDEX($A$15:$A$22,MATCH(I23,$A$15:$A$22,0))))),"Check: predecessor case differs",IF(IF(LEN(I23&amp;"")=0,FALSE,NOT(ISNUMBER(INDEX($T$15:$T$22,MATCH(I23,$A$15:$A$22,0))))),"Check: predecessor finish unavailable","Ready")))))))))</x:f>
      </x:c>
      <x:c r="R23" s="18" t="str">
        <x:f>IF(OR(Q23&lt;&gt;"Ready",AND(LEN(G23&amp;"")=0,LEN(I23&amp;"")=0)),"",IF(MAX(IF(LEN(G23&amp;"")=0,0,INDEX($T$15:$T$22,MATCH(G23,$A$15:$A$22,0))+1+H23),IF(LEN(I23&amp;"")=0,0,INDEX($T$15:$T$22,MATCH(I23,$A$15:$A$22,0))+1+J23))&gt;2958465,"Unavailable: date limit",MAX(IF(LEN(G23&amp;"")=0,0,INDEX($T$15:$T$22,MATCH(G23,$A$15:$A$22,0))+1+H23),IF(LEN(I23&amp;"")=0,0,INDEX($T$15:$T$22,MATCH(I23,$A$15:$A$22,0))+1+J23))))</x:f>
      </x:c>
      <x:c r="S23" s="18" t="str">
        <x:f>IF(Q23&lt;&gt;"Ready","",IF(AND(OR(LEN(G23&amp;"")&gt;0,LEN(I23&amp;"")&gt;0),NOT(ISNUMBER(R23))),"",MAX($B$7,IF(LEN(E23&amp;"")=0,0,E23),IF(LEN(R23&amp;"")=0,0,R23))))</x:f>
      </x:c>
      <x:c r="T23" s="18" t="str">
        <x:f>IF(NOT(ISNUMBER(S23)),"",IF(S23+MAX(F23-1,0)&gt;2958465,"",S23+MAX(F23-1,0)))</x:f>
      </x:c>
      <x:c r="U23" s="17" t="str">
        <x:f>IF(NOT(ISNUMBER(T23)),"",T23-IF(LEN(K23&amp;"")=0,$B$8,K23))</x:f>
      </x:c>
      <x:c r="V23" s="17" t="str">
        <x:f>IF(LEN(P23&amp;"")=0,"",IF(P23&lt;&gt;"Recorded","Check: resolve input issue",IF(EXACT(L23,"Cancelled"),"Cancelled",IF(Q23&lt;&gt;"Ready","Check: dependency unresolved",IF(NOT(ISNUMBER(T23)),"Check: date limit exceeded",IF(EXACT(L23,"Complete"),"Complete recorded",IF(EXACT(L23,"Blocked"),"Blocked",IF(T23&lt;$B$9,"Planned finish passed",IF(S23&lt;=$B$9,"Start date reached","Scheduled")))))))))</x:f>
      </x:c>
    </x:row>
    <x:row r="24" ht="52" customHeight="1">
      <x:c r="A24" s="9"/>
      <x:c r="B24" s="9"/>
      <x:c r="C24" s="9"/>
      <x:c r="D24" s="9"/>
      <x:c r="E24" s="10"/>
      <x:c r="F24" s="9"/>
      <x:c r="G24" s="9"/>
      <x:c r="H24" s="9"/>
      <x:c r="I24" s="9"/>
      <x:c r="J24" s="9"/>
      <x:c r="K24" s="10"/>
      <x:c r="L24" s="9"/>
      <x:c r="M24" s="10"/>
      <x:c r="N24" s="9"/>
      <x:c r="O24" s="9"/>
      <x:c r="P24" s="17" t="str">
        <x:f>IF(COUNTA(A24:O24)=0,"",IF(OR(LEN(TRIM(A24&amp;""))=0,NOT(ISTEXT(A24)),NOT(EXACT(A24,TRIM(A24)))),"Check: ID missing or untrimmed",IF(OR(OR(ISNUMBER(FIND("*",A24)),ISNUMBER(FIND("?",A24)),ISNUMBER(FIND("~",A24))),OR(ISNUMBER(FIND("*",G24)),ISNUMBER(FIND("?",G24)),ISNUMBER(FIND("~",G24))),OR(ISNUMBER(FIND("*",I24)),ISNUMBER(FIND("?",I24)),ISNUMBER(FIND("~",I24)))),"Check: ID contains wildcard",IF(COUNTIFS($A$15:$A$74,A24)&gt;1,"Check: duplicate task ID",IF(OR(LEN(TRIM($B$6&amp;""))=0,NOT(IF(ISNUMBER($B$7),AND($B$7&gt;=1,$B$7&lt;=2958465,MOD($B$7,1)=0),FALSE)),NOT(IF(ISNUMBER($B$8),AND($B$8&gt;=1,$B$8&lt;=2958465,MOD($B$8,1)=0),FALSE)),NOT(IF(ISNUMBER($B$9),AND($B$9&gt;=1,$B$9&lt;=2958465,MOD($B$9,1)=0),FALSE)),$B$7&gt;$B$8),"Check: project setup",IF(OR(LEN(TRIM(B24&amp;""))=0,LEN(TRIM(C24&amp;""))=0,LEN(TRIM(D24&amp;""))=0),"Check: core fields missing",IF(NOT(IF(ISNUMBER(F24),AND(F24&gt;=0,F24&lt;=3650,MOD(F24,1)=0),FALSE)),"Check: duration must be whole 0-3650",IF(NOT(OR(EXACT(L24,"Not started"),EXACT(L24,"In progress"),EXACT(L24,"Blocked"),EXACT(L24,"Complete"),EXACT(L24,"Cancelled"))),"Check: task state invalid",IF(OR(AND(LEN(E24&amp;"")&gt;0,NOT(IF(ISNUMBER(E24),AND(E24&gt;=1,E24&lt;=2958465,MOD(E24,1)=0),FALSE))),AND(LEN(K24&amp;"")&gt;0,NOT(IF(ISNUMBER(K24),AND(K24&gt;=1,K24&lt;=2958465,MOD(K24,1)=0),FALSE))),AND(LEN(M24&amp;"")&gt;0,NOT(IF(ISNUMBER(M24),AND(M24&gt;=1,M24&lt;=2958465,MOD(M24,1)=0),FALSE)))),"Check: entered date invalid",IF(OR(AND(LEN(G24&amp;"")&gt;0,OR(LEN(TRIM(G24&amp;""))=0,NOT(ISTEXT(G24)),NOT(EXACT(G24,TRIM(G24))))),AND(LEN(I24&amp;"")&gt;0,OR(LEN(TRIM(I24&amp;""))=0,NOT(ISTEXT(I24)),NOT(EXACT(I24,TRIM(I24)))))),"Check: predecessor ID untrimmed",IF(OR(AND(LEN(G24&amp;"")&gt;0,NOT(IF(ISNUMBER(H24),AND(H24&gt;=0,H24&lt;=3650,MOD(H24,1)=0),FALSE))),AND(LEN(I24&amp;"")&gt;0,NOT(IF(ISNUMBER(J24),AND(J24&gt;=0,J24&lt;=3650,MOD(J24,1)=0),FALSE))),AND(LEN(G24&amp;"")=0,LEN(H24&amp;"")&gt;0),AND(LEN(I24&amp;"")=0,LEN(J24&amp;"")&gt;0)),"Check: lag needs linked predecessor",IF(AND(LEN(G24&amp;"")&gt;0,LEN(I24&amp;"")&gt;0,G24=I24),"Check: predecessor repeated",IF(AND(EXACT(L24,"Complete"),OR(LEN(M24&amp;"")=0,LEN(TRIM(N24&amp;""))=0)),"Check: completion record missing",IF(AND(LEN(M24&amp;"")&gt;0,OR(NOT(EXACT(L24,"Complete")),M24&gt;$B$9,M24&lt;$B$7)),"Check: actual finish inconsistent",IF(AND(NOT(EXACT(L24,"Complete")),LEN(TRIM(O24&amp;""))=0),"Check: next action or reason missing","Recorded")))))))))))))))</x:f>
      </x:c>
      <x:c r="Q24" s="17" t="str">
        <x:f>IF(LEN(P24&amp;"")=0,"",IF(P24&lt;&gt;"Recorded","Check: resolve input issue",IF(EXACT(L24,"Cancelled"),"Cancelled",IF(AND(LEN(G24&amp;"")&gt;0,COUNTIFS($A$15:$A$23,G24)&lt;&gt;1),"Check: predecessor absent or not earlier",IF(IF(LEN(G24&amp;"")=0,FALSE,NOT(EXACT(G24,INDEX($A$15:$A$23,MATCH(G24,$A$15:$A$23,0))))),"Check: predecessor case differs",IF(IF(LEN(G24&amp;"")=0,FALSE,NOT(ISNUMBER(INDEX($T$15:$T$23,MATCH(G24,$A$15:$A$23,0))))),"Check: predecessor finish unavailable",IF(AND(LEN(I24&amp;"")&gt;0,COUNTIFS($A$15:$A$23,I24)&lt;&gt;1),"Check: predecessor absent or not earlier",IF(IF(LEN(I24&amp;"")=0,FALSE,NOT(EXACT(I24,INDEX($A$15:$A$23,MATCH(I24,$A$15:$A$23,0))))),"Check: predecessor case differs",IF(IF(LEN(I24&amp;"")=0,FALSE,NOT(ISNUMBER(INDEX($T$15:$T$23,MATCH(I24,$A$15:$A$23,0))))),"Check: predecessor finish unavailable","Ready")))))))))</x:f>
      </x:c>
      <x:c r="R24" s="18" t="str">
        <x:f>IF(OR(Q24&lt;&gt;"Ready",AND(LEN(G24&amp;"")=0,LEN(I24&amp;"")=0)),"",IF(MAX(IF(LEN(G24&amp;"")=0,0,INDEX($T$15:$T$23,MATCH(G24,$A$15:$A$23,0))+1+H24),IF(LEN(I24&amp;"")=0,0,INDEX($T$15:$T$23,MATCH(I24,$A$15:$A$23,0))+1+J24))&gt;2958465,"Unavailable: date limit",MAX(IF(LEN(G24&amp;"")=0,0,INDEX($T$15:$T$23,MATCH(G24,$A$15:$A$23,0))+1+H24),IF(LEN(I24&amp;"")=0,0,INDEX($T$15:$T$23,MATCH(I24,$A$15:$A$23,0))+1+J24))))</x:f>
      </x:c>
      <x:c r="S24" s="18" t="str">
        <x:f>IF(Q24&lt;&gt;"Ready","",IF(AND(OR(LEN(G24&amp;"")&gt;0,LEN(I24&amp;"")&gt;0),NOT(ISNUMBER(R24))),"",MAX($B$7,IF(LEN(E24&amp;"")=0,0,E24),IF(LEN(R24&amp;"")=0,0,R24))))</x:f>
      </x:c>
      <x:c r="T24" s="18" t="str">
        <x:f>IF(NOT(ISNUMBER(S24)),"",IF(S24+MAX(F24-1,0)&gt;2958465,"",S24+MAX(F24-1,0)))</x:f>
      </x:c>
      <x:c r="U24" s="17" t="str">
        <x:f>IF(NOT(ISNUMBER(T24)),"",T24-IF(LEN(K24&amp;"")=0,$B$8,K24))</x:f>
      </x:c>
      <x:c r="V24" s="17" t="str">
        <x:f>IF(LEN(P24&amp;"")=0,"",IF(P24&lt;&gt;"Recorded","Check: resolve input issue",IF(EXACT(L24,"Cancelled"),"Cancelled",IF(Q24&lt;&gt;"Ready","Check: dependency unresolved",IF(NOT(ISNUMBER(T24)),"Check: date limit exceeded",IF(EXACT(L24,"Complete"),"Complete recorded",IF(EXACT(L24,"Blocked"),"Blocked",IF(T24&lt;$B$9,"Planned finish passed",IF(S24&lt;=$B$9,"Start date reached","Scheduled")))))))))</x:f>
      </x:c>
    </x:row>
    <x:row r="25" ht="52" customHeight="1">
      <x:c r="A25" s="9"/>
      <x:c r="B25" s="9"/>
      <x:c r="C25" s="9"/>
      <x:c r="D25" s="9"/>
      <x:c r="E25" s="10"/>
      <x:c r="F25" s="9"/>
      <x:c r="G25" s="9"/>
      <x:c r="H25" s="9"/>
      <x:c r="I25" s="9"/>
      <x:c r="J25" s="9"/>
      <x:c r="K25" s="10"/>
      <x:c r="L25" s="9"/>
      <x:c r="M25" s="10"/>
      <x:c r="N25" s="9"/>
      <x:c r="O25" s="9"/>
      <x:c r="P25" s="17" t="str">
        <x:f>IF(COUNTA(A25:O25)=0,"",IF(OR(LEN(TRIM(A25&amp;""))=0,NOT(ISTEXT(A25)),NOT(EXACT(A25,TRIM(A25)))),"Check: ID missing or untrimmed",IF(OR(OR(ISNUMBER(FIND("*",A25)),ISNUMBER(FIND("?",A25)),ISNUMBER(FIND("~",A25))),OR(ISNUMBER(FIND("*",G25)),ISNUMBER(FIND("?",G25)),ISNUMBER(FIND("~",G25))),OR(ISNUMBER(FIND("*",I25)),ISNUMBER(FIND("?",I25)),ISNUMBER(FIND("~",I25)))),"Check: ID contains wildcard",IF(COUNTIFS($A$15:$A$74,A25)&gt;1,"Check: duplicate task ID",IF(OR(LEN(TRIM($B$6&amp;""))=0,NOT(IF(ISNUMBER($B$7),AND($B$7&gt;=1,$B$7&lt;=2958465,MOD($B$7,1)=0),FALSE)),NOT(IF(ISNUMBER($B$8),AND($B$8&gt;=1,$B$8&lt;=2958465,MOD($B$8,1)=0),FALSE)),NOT(IF(ISNUMBER($B$9),AND($B$9&gt;=1,$B$9&lt;=2958465,MOD($B$9,1)=0),FALSE)),$B$7&gt;$B$8),"Check: project setup",IF(OR(LEN(TRIM(B25&amp;""))=0,LEN(TRIM(C25&amp;""))=0,LEN(TRIM(D25&amp;""))=0),"Check: core fields missing",IF(NOT(IF(ISNUMBER(F25),AND(F25&gt;=0,F25&lt;=3650,MOD(F25,1)=0),FALSE)),"Check: duration must be whole 0-3650",IF(NOT(OR(EXACT(L25,"Not started"),EXACT(L25,"In progress"),EXACT(L25,"Blocked"),EXACT(L25,"Complete"),EXACT(L25,"Cancelled"))),"Check: task state invalid",IF(OR(AND(LEN(E25&amp;"")&gt;0,NOT(IF(ISNUMBER(E25),AND(E25&gt;=1,E25&lt;=2958465,MOD(E25,1)=0),FALSE))),AND(LEN(K25&amp;"")&gt;0,NOT(IF(ISNUMBER(K25),AND(K25&gt;=1,K25&lt;=2958465,MOD(K25,1)=0),FALSE))),AND(LEN(M25&amp;"")&gt;0,NOT(IF(ISNUMBER(M25),AND(M25&gt;=1,M25&lt;=2958465,MOD(M25,1)=0),FALSE)))),"Check: entered date invalid",IF(OR(AND(LEN(G25&amp;"")&gt;0,OR(LEN(TRIM(G25&amp;""))=0,NOT(ISTEXT(G25)),NOT(EXACT(G25,TRIM(G25))))),AND(LEN(I25&amp;"")&gt;0,OR(LEN(TRIM(I25&amp;""))=0,NOT(ISTEXT(I25)),NOT(EXACT(I25,TRIM(I25)))))),"Check: predecessor ID untrimmed",IF(OR(AND(LEN(G25&amp;"")&gt;0,NOT(IF(ISNUMBER(H25),AND(H25&gt;=0,H25&lt;=3650,MOD(H25,1)=0),FALSE))),AND(LEN(I25&amp;"")&gt;0,NOT(IF(ISNUMBER(J25),AND(J25&gt;=0,J25&lt;=3650,MOD(J25,1)=0),FALSE))),AND(LEN(G25&amp;"")=0,LEN(H25&amp;"")&gt;0),AND(LEN(I25&amp;"")=0,LEN(J25&amp;"")&gt;0)),"Check: lag needs linked predecessor",IF(AND(LEN(G25&amp;"")&gt;0,LEN(I25&amp;"")&gt;0,G25=I25),"Check: predecessor repeated",IF(AND(EXACT(L25,"Complete"),OR(LEN(M25&amp;"")=0,LEN(TRIM(N25&amp;""))=0)),"Check: completion record missing",IF(AND(LEN(M25&amp;"")&gt;0,OR(NOT(EXACT(L25,"Complete")),M25&gt;$B$9,M25&lt;$B$7)),"Check: actual finish inconsistent",IF(AND(NOT(EXACT(L25,"Complete")),LEN(TRIM(O25&amp;""))=0),"Check: next action or reason missing","Recorded")))))))))))))))</x:f>
      </x:c>
      <x:c r="Q25" s="17" t="str">
        <x:f>IF(LEN(P25&amp;"")=0,"",IF(P25&lt;&gt;"Recorded","Check: resolve input issue",IF(EXACT(L25,"Cancelled"),"Cancelled",IF(AND(LEN(G25&amp;"")&gt;0,COUNTIFS($A$15:$A$24,G25)&lt;&gt;1),"Check: predecessor absent or not earlier",IF(IF(LEN(G25&amp;"")=0,FALSE,NOT(EXACT(G25,INDEX($A$15:$A$24,MATCH(G25,$A$15:$A$24,0))))),"Check: predecessor case differs",IF(IF(LEN(G25&amp;"")=0,FALSE,NOT(ISNUMBER(INDEX($T$15:$T$24,MATCH(G25,$A$15:$A$24,0))))),"Check: predecessor finish unavailable",IF(AND(LEN(I25&amp;"")&gt;0,COUNTIFS($A$15:$A$24,I25)&lt;&gt;1),"Check: predecessor absent or not earlier",IF(IF(LEN(I25&amp;"")=0,FALSE,NOT(EXACT(I25,INDEX($A$15:$A$24,MATCH(I25,$A$15:$A$24,0))))),"Check: predecessor case differs",IF(IF(LEN(I25&amp;"")=0,FALSE,NOT(ISNUMBER(INDEX($T$15:$T$24,MATCH(I25,$A$15:$A$24,0))))),"Check: predecessor finish unavailable","Ready")))))))))</x:f>
      </x:c>
      <x:c r="R25" s="18" t="str">
        <x:f>IF(OR(Q25&lt;&gt;"Ready",AND(LEN(G25&amp;"")=0,LEN(I25&amp;"")=0)),"",IF(MAX(IF(LEN(G25&amp;"")=0,0,INDEX($T$15:$T$24,MATCH(G25,$A$15:$A$24,0))+1+H25),IF(LEN(I25&amp;"")=0,0,INDEX($T$15:$T$24,MATCH(I25,$A$15:$A$24,0))+1+J25))&gt;2958465,"Unavailable: date limit",MAX(IF(LEN(G25&amp;"")=0,0,INDEX($T$15:$T$24,MATCH(G25,$A$15:$A$24,0))+1+H25),IF(LEN(I25&amp;"")=0,0,INDEX($T$15:$T$24,MATCH(I25,$A$15:$A$24,0))+1+J25))))</x:f>
      </x:c>
      <x:c r="S25" s="18" t="str">
        <x:f>IF(Q25&lt;&gt;"Ready","",IF(AND(OR(LEN(G25&amp;"")&gt;0,LEN(I25&amp;"")&gt;0),NOT(ISNUMBER(R25))),"",MAX($B$7,IF(LEN(E25&amp;"")=0,0,E25),IF(LEN(R25&amp;"")=0,0,R25))))</x:f>
      </x:c>
      <x:c r="T25" s="18" t="str">
        <x:f>IF(NOT(ISNUMBER(S25)),"",IF(S25+MAX(F25-1,0)&gt;2958465,"",S25+MAX(F25-1,0)))</x:f>
      </x:c>
      <x:c r="U25" s="17" t="str">
        <x:f>IF(NOT(ISNUMBER(T25)),"",T25-IF(LEN(K25&amp;"")=0,$B$8,K25))</x:f>
      </x:c>
      <x:c r="V25" s="17" t="str">
        <x:f>IF(LEN(P25&amp;"")=0,"",IF(P25&lt;&gt;"Recorded","Check: resolve input issue",IF(EXACT(L25,"Cancelled"),"Cancelled",IF(Q25&lt;&gt;"Ready","Check: dependency unresolved",IF(NOT(ISNUMBER(T25)),"Check: date limit exceeded",IF(EXACT(L25,"Complete"),"Complete recorded",IF(EXACT(L25,"Blocked"),"Blocked",IF(T25&lt;$B$9,"Planned finish passed",IF(S25&lt;=$B$9,"Start date reached","Scheduled")))))))))</x:f>
      </x:c>
    </x:row>
    <x:row r="26" ht="52" customHeight="1">
      <x:c r="A26" s="9"/>
      <x:c r="B26" s="9"/>
      <x:c r="C26" s="9"/>
      <x:c r="D26" s="9"/>
      <x:c r="E26" s="10"/>
      <x:c r="F26" s="9"/>
      <x:c r="G26" s="9"/>
      <x:c r="H26" s="9"/>
      <x:c r="I26" s="9"/>
      <x:c r="J26" s="9"/>
      <x:c r="K26" s="10"/>
      <x:c r="L26" s="9"/>
      <x:c r="M26" s="10"/>
      <x:c r="N26" s="9"/>
      <x:c r="O26" s="9"/>
      <x:c r="P26" s="17" t="str">
        <x:f>IF(COUNTA(A26:O26)=0,"",IF(OR(LEN(TRIM(A26&amp;""))=0,NOT(ISTEXT(A26)),NOT(EXACT(A26,TRIM(A26)))),"Check: ID missing or untrimmed",IF(OR(OR(ISNUMBER(FIND("*",A26)),ISNUMBER(FIND("?",A26)),ISNUMBER(FIND("~",A26))),OR(ISNUMBER(FIND("*",G26)),ISNUMBER(FIND("?",G26)),ISNUMBER(FIND("~",G26))),OR(ISNUMBER(FIND("*",I26)),ISNUMBER(FIND("?",I26)),ISNUMBER(FIND("~",I26)))),"Check: ID contains wildcard",IF(COUNTIFS($A$15:$A$74,A26)&gt;1,"Check: duplicate task ID",IF(OR(LEN(TRIM($B$6&amp;""))=0,NOT(IF(ISNUMBER($B$7),AND($B$7&gt;=1,$B$7&lt;=2958465,MOD($B$7,1)=0),FALSE)),NOT(IF(ISNUMBER($B$8),AND($B$8&gt;=1,$B$8&lt;=2958465,MOD($B$8,1)=0),FALSE)),NOT(IF(ISNUMBER($B$9),AND($B$9&gt;=1,$B$9&lt;=2958465,MOD($B$9,1)=0),FALSE)),$B$7&gt;$B$8),"Check: project setup",IF(OR(LEN(TRIM(B26&amp;""))=0,LEN(TRIM(C26&amp;""))=0,LEN(TRIM(D26&amp;""))=0),"Check: core fields missing",IF(NOT(IF(ISNUMBER(F26),AND(F26&gt;=0,F26&lt;=3650,MOD(F26,1)=0),FALSE)),"Check: duration must be whole 0-3650",IF(NOT(OR(EXACT(L26,"Not started"),EXACT(L26,"In progress"),EXACT(L26,"Blocked"),EXACT(L26,"Complete"),EXACT(L26,"Cancelled"))),"Check: task state invalid",IF(OR(AND(LEN(E26&amp;"")&gt;0,NOT(IF(ISNUMBER(E26),AND(E26&gt;=1,E26&lt;=2958465,MOD(E26,1)=0),FALSE))),AND(LEN(K26&amp;"")&gt;0,NOT(IF(ISNUMBER(K26),AND(K26&gt;=1,K26&lt;=2958465,MOD(K26,1)=0),FALSE))),AND(LEN(M26&amp;"")&gt;0,NOT(IF(ISNUMBER(M26),AND(M26&gt;=1,M26&lt;=2958465,MOD(M26,1)=0),FALSE)))),"Check: entered date invalid",IF(OR(AND(LEN(G26&amp;"")&gt;0,OR(LEN(TRIM(G26&amp;""))=0,NOT(ISTEXT(G26)),NOT(EXACT(G26,TRIM(G26))))),AND(LEN(I26&amp;"")&gt;0,OR(LEN(TRIM(I26&amp;""))=0,NOT(ISTEXT(I26)),NOT(EXACT(I26,TRIM(I26)))))),"Check: predecessor ID untrimmed",IF(OR(AND(LEN(G26&amp;"")&gt;0,NOT(IF(ISNUMBER(H26),AND(H26&gt;=0,H26&lt;=3650,MOD(H26,1)=0),FALSE))),AND(LEN(I26&amp;"")&gt;0,NOT(IF(ISNUMBER(J26),AND(J26&gt;=0,J26&lt;=3650,MOD(J26,1)=0),FALSE))),AND(LEN(G26&amp;"")=0,LEN(H26&amp;"")&gt;0),AND(LEN(I26&amp;"")=0,LEN(J26&amp;"")&gt;0)),"Check: lag needs linked predecessor",IF(AND(LEN(G26&amp;"")&gt;0,LEN(I26&amp;"")&gt;0,G26=I26),"Check: predecessor repeated",IF(AND(EXACT(L26,"Complete"),OR(LEN(M26&amp;"")=0,LEN(TRIM(N26&amp;""))=0)),"Check: completion record missing",IF(AND(LEN(M26&amp;"")&gt;0,OR(NOT(EXACT(L26,"Complete")),M26&gt;$B$9,M26&lt;$B$7)),"Check: actual finish inconsistent",IF(AND(NOT(EXACT(L26,"Complete")),LEN(TRIM(O26&amp;""))=0),"Check: next action or reason missing","Recorded")))))))))))))))</x:f>
      </x:c>
      <x:c r="Q26" s="17" t="str">
        <x:f>IF(LEN(P26&amp;"")=0,"",IF(P26&lt;&gt;"Recorded","Check: resolve input issue",IF(EXACT(L26,"Cancelled"),"Cancelled",IF(AND(LEN(G26&amp;"")&gt;0,COUNTIFS($A$15:$A$25,G26)&lt;&gt;1),"Check: predecessor absent or not earlier",IF(IF(LEN(G26&amp;"")=0,FALSE,NOT(EXACT(G26,INDEX($A$15:$A$25,MATCH(G26,$A$15:$A$25,0))))),"Check: predecessor case differs",IF(IF(LEN(G26&amp;"")=0,FALSE,NOT(ISNUMBER(INDEX($T$15:$T$25,MATCH(G26,$A$15:$A$25,0))))),"Check: predecessor finish unavailable",IF(AND(LEN(I26&amp;"")&gt;0,COUNTIFS($A$15:$A$25,I26)&lt;&gt;1),"Check: predecessor absent or not earlier",IF(IF(LEN(I26&amp;"")=0,FALSE,NOT(EXACT(I26,INDEX($A$15:$A$25,MATCH(I26,$A$15:$A$25,0))))),"Check: predecessor case differs",IF(IF(LEN(I26&amp;"")=0,FALSE,NOT(ISNUMBER(INDEX($T$15:$T$25,MATCH(I26,$A$15:$A$25,0))))),"Check: predecessor finish unavailable","Ready")))))))))</x:f>
      </x:c>
      <x:c r="R26" s="18" t="str">
        <x:f>IF(OR(Q26&lt;&gt;"Ready",AND(LEN(G26&amp;"")=0,LEN(I26&amp;"")=0)),"",IF(MAX(IF(LEN(G26&amp;"")=0,0,INDEX($T$15:$T$25,MATCH(G26,$A$15:$A$25,0))+1+H26),IF(LEN(I26&amp;"")=0,0,INDEX($T$15:$T$25,MATCH(I26,$A$15:$A$25,0))+1+J26))&gt;2958465,"Unavailable: date limit",MAX(IF(LEN(G26&amp;"")=0,0,INDEX($T$15:$T$25,MATCH(G26,$A$15:$A$25,0))+1+H26),IF(LEN(I26&amp;"")=0,0,INDEX($T$15:$T$25,MATCH(I26,$A$15:$A$25,0))+1+J26))))</x:f>
      </x:c>
      <x:c r="S26" s="18" t="str">
        <x:f>IF(Q26&lt;&gt;"Ready","",IF(AND(OR(LEN(G26&amp;"")&gt;0,LEN(I26&amp;"")&gt;0),NOT(ISNUMBER(R26))),"",MAX($B$7,IF(LEN(E26&amp;"")=0,0,E26),IF(LEN(R26&amp;"")=0,0,R26))))</x:f>
      </x:c>
      <x:c r="T26" s="18" t="str">
        <x:f>IF(NOT(ISNUMBER(S26)),"",IF(S26+MAX(F26-1,0)&gt;2958465,"",S26+MAX(F26-1,0)))</x:f>
      </x:c>
      <x:c r="U26" s="17" t="str">
        <x:f>IF(NOT(ISNUMBER(T26)),"",T26-IF(LEN(K26&amp;"")=0,$B$8,K26))</x:f>
      </x:c>
      <x:c r="V26" s="17" t="str">
        <x:f>IF(LEN(P26&amp;"")=0,"",IF(P26&lt;&gt;"Recorded","Check: resolve input issue",IF(EXACT(L26,"Cancelled"),"Cancelled",IF(Q26&lt;&gt;"Ready","Check: dependency unresolved",IF(NOT(ISNUMBER(T26)),"Check: date limit exceeded",IF(EXACT(L26,"Complete"),"Complete recorded",IF(EXACT(L26,"Blocked"),"Blocked",IF(T26&lt;$B$9,"Planned finish passed",IF(S26&lt;=$B$9,"Start date reached","Scheduled")))))))))</x:f>
      </x:c>
    </x:row>
    <x:row r="27" ht="52" customHeight="1">
      <x:c r="A27" s="9"/>
      <x:c r="B27" s="9"/>
      <x:c r="C27" s="9"/>
      <x:c r="D27" s="9"/>
      <x:c r="E27" s="10"/>
      <x:c r="F27" s="9"/>
      <x:c r="G27" s="9"/>
      <x:c r="H27" s="9"/>
      <x:c r="I27" s="9"/>
      <x:c r="J27" s="9"/>
      <x:c r="K27" s="10"/>
      <x:c r="L27" s="9"/>
      <x:c r="M27" s="10"/>
      <x:c r="N27" s="9"/>
      <x:c r="O27" s="9"/>
      <x:c r="P27" s="17" t="str">
        <x:f>IF(COUNTA(A27:O27)=0,"",IF(OR(LEN(TRIM(A27&amp;""))=0,NOT(ISTEXT(A27)),NOT(EXACT(A27,TRIM(A27)))),"Check: ID missing or untrimmed",IF(OR(OR(ISNUMBER(FIND("*",A27)),ISNUMBER(FIND("?",A27)),ISNUMBER(FIND("~",A27))),OR(ISNUMBER(FIND("*",G27)),ISNUMBER(FIND("?",G27)),ISNUMBER(FIND("~",G27))),OR(ISNUMBER(FIND("*",I27)),ISNUMBER(FIND("?",I27)),ISNUMBER(FIND("~",I27)))),"Check: ID contains wildcard",IF(COUNTIFS($A$15:$A$74,A27)&gt;1,"Check: duplicate task ID",IF(OR(LEN(TRIM($B$6&amp;""))=0,NOT(IF(ISNUMBER($B$7),AND($B$7&gt;=1,$B$7&lt;=2958465,MOD($B$7,1)=0),FALSE)),NOT(IF(ISNUMBER($B$8),AND($B$8&gt;=1,$B$8&lt;=2958465,MOD($B$8,1)=0),FALSE)),NOT(IF(ISNUMBER($B$9),AND($B$9&gt;=1,$B$9&lt;=2958465,MOD($B$9,1)=0),FALSE)),$B$7&gt;$B$8),"Check: project setup",IF(OR(LEN(TRIM(B27&amp;""))=0,LEN(TRIM(C27&amp;""))=0,LEN(TRIM(D27&amp;""))=0),"Check: core fields missing",IF(NOT(IF(ISNUMBER(F27),AND(F27&gt;=0,F27&lt;=3650,MOD(F27,1)=0),FALSE)),"Check: duration must be whole 0-3650",IF(NOT(OR(EXACT(L27,"Not started"),EXACT(L27,"In progress"),EXACT(L27,"Blocked"),EXACT(L27,"Complete"),EXACT(L27,"Cancelled"))),"Check: task state invalid",IF(OR(AND(LEN(E27&amp;"")&gt;0,NOT(IF(ISNUMBER(E27),AND(E27&gt;=1,E27&lt;=2958465,MOD(E27,1)=0),FALSE))),AND(LEN(K27&amp;"")&gt;0,NOT(IF(ISNUMBER(K27),AND(K27&gt;=1,K27&lt;=2958465,MOD(K27,1)=0),FALSE))),AND(LEN(M27&amp;"")&gt;0,NOT(IF(ISNUMBER(M27),AND(M27&gt;=1,M27&lt;=2958465,MOD(M27,1)=0),FALSE)))),"Check: entered date invalid",IF(OR(AND(LEN(G27&amp;"")&gt;0,OR(LEN(TRIM(G27&amp;""))=0,NOT(ISTEXT(G27)),NOT(EXACT(G27,TRIM(G27))))),AND(LEN(I27&amp;"")&gt;0,OR(LEN(TRIM(I27&amp;""))=0,NOT(ISTEXT(I27)),NOT(EXACT(I27,TRIM(I27)))))),"Check: predecessor ID untrimmed",IF(OR(AND(LEN(G27&amp;"")&gt;0,NOT(IF(ISNUMBER(H27),AND(H27&gt;=0,H27&lt;=3650,MOD(H27,1)=0),FALSE))),AND(LEN(I27&amp;"")&gt;0,NOT(IF(ISNUMBER(J27),AND(J27&gt;=0,J27&lt;=3650,MOD(J27,1)=0),FALSE))),AND(LEN(G27&amp;"")=0,LEN(H27&amp;"")&gt;0),AND(LEN(I27&amp;"")=0,LEN(J27&amp;"")&gt;0)),"Check: lag needs linked predecessor",IF(AND(LEN(G27&amp;"")&gt;0,LEN(I27&amp;"")&gt;0,G27=I27),"Check: predecessor repeated",IF(AND(EXACT(L27,"Complete"),OR(LEN(M27&amp;"")=0,LEN(TRIM(N27&amp;""))=0)),"Check: completion record missing",IF(AND(LEN(M27&amp;"")&gt;0,OR(NOT(EXACT(L27,"Complete")),M27&gt;$B$9,M27&lt;$B$7)),"Check: actual finish inconsistent",IF(AND(NOT(EXACT(L27,"Complete")),LEN(TRIM(O27&amp;""))=0),"Check: next action or reason missing","Recorded")))))))))))))))</x:f>
      </x:c>
      <x:c r="Q27" s="17" t="str">
        <x:f>IF(LEN(P27&amp;"")=0,"",IF(P27&lt;&gt;"Recorded","Check: resolve input issue",IF(EXACT(L27,"Cancelled"),"Cancelled",IF(AND(LEN(G27&amp;"")&gt;0,COUNTIFS($A$15:$A$26,G27)&lt;&gt;1),"Check: predecessor absent or not earlier",IF(IF(LEN(G27&amp;"")=0,FALSE,NOT(EXACT(G27,INDEX($A$15:$A$26,MATCH(G27,$A$15:$A$26,0))))),"Check: predecessor case differs",IF(IF(LEN(G27&amp;"")=0,FALSE,NOT(ISNUMBER(INDEX($T$15:$T$26,MATCH(G27,$A$15:$A$26,0))))),"Check: predecessor finish unavailable",IF(AND(LEN(I27&amp;"")&gt;0,COUNTIFS($A$15:$A$26,I27)&lt;&gt;1),"Check: predecessor absent or not earlier",IF(IF(LEN(I27&amp;"")=0,FALSE,NOT(EXACT(I27,INDEX($A$15:$A$26,MATCH(I27,$A$15:$A$26,0))))),"Check: predecessor case differs",IF(IF(LEN(I27&amp;"")=0,FALSE,NOT(ISNUMBER(INDEX($T$15:$T$26,MATCH(I27,$A$15:$A$26,0))))),"Check: predecessor finish unavailable","Ready")))))))))</x:f>
      </x:c>
      <x:c r="R27" s="18" t="str">
        <x:f>IF(OR(Q27&lt;&gt;"Ready",AND(LEN(G27&amp;"")=0,LEN(I27&amp;"")=0)),"",IF(MAX(IF(LEN(G27&amp;"")=0,0,INDEX($T$15:$T$26,MATCH(G27,$A$15:$A$26,0))+1+H27),IF(LEN(I27&amp;"")=0,0,INDEX($T$15:$T$26,MATCH(I27,$A$15:$A$26,0))+1+J27))&gt;2958465,"Unavailable: date limit",MAX(IF(LEN(G27&amp;"")=0,0,INDEX($T$15:$T$26,MATCH(G27,$A$15:$A$26,0))+1+H27),IF(LEN(I27&amp;"")=0,0,INDEX($T$15:$T$26,MATCH(I27,$A$15:$A$26,0))+1+J27))))</x:f>
      </x:c>
      <x:c r="S27" s="18" t="str">
        <x:f>IF(Q27&lt;&gt;"Ready","",IF(AND(OR(LEN(G27&amp;"")&gt;0,LEN(I27&amp;"")&gt;0),NOT(ISNUMBER(R27))),"",MAX($B$7,IF(LEN(E27&amp;"")=0,0,E27),IF(LEN(R27&amp;"")=0,0,R27))))</x:f>
      </x:c>
      <x:c r="T27" s="18" t="str">
        <x:f>IF(NOT(ISNUMBER(S27)),"",IF(S27+MAX(F27-1,0)&gt;2958465,"",S27+MAX(F27-1,0)))</x:f>
      </x:c>
      <x:c r="U27" s="17" t="str">
        <x:f>IF(NOT(ISNUMBER(T27)),"",T27-IF(LEN(K27&amp;"")=0,$B$8,K27))</x:f>
      </x:c>
      <x:c r="V27" s="17" t="str">
        <x:f>IF(LEN(P27&amp;"")=0,"",IF(P27&lt;&gt;"Recorded","Check: resolve input issue",IF(EXACT(L27,"Cancelled"),"Cancelled",IF(Q27&lt;&gt;"Ready","Check: dependency unresolved",IF(NOT(ISNUMBER(T27)),"Check: date limit exceeded",IF(EXACT(L27,"Complete"),"Complete recorded",IF(EXACT(L27,"Blocked"),"Blocked",IF(T27&lt;$B$9,"Planned finish passed",IF(S27&lt;=$B$9,"Start date reached","Scheduled")))))))))</x:f>
      </x:c>
    </x:row>
    <x:row r="28" ht="52" customHeight="1">
      <x:c r="A28" s="9"/>
      <x:c r="B28" s="9"/>
      <x:c r="C28" s="9"/>
      <x:c r="D28" s="9"/>
      <x:c r="E28" s="10"/>
      <x:c r="F28" s="9"/>
      <x:c r="G28" s="9"/>
      <x:c r="H28" s="9"/>
      <x:c r="I28" s="9"/>
      <x:c r="J28" s="9"/>
      <x:c r="K28" s="10"/>
      <x:c r="L28" s="9"/>
      <x:c r="M28" s="10"/>
      <x:c r="N28" s="9"/>
      <x:c r="O28" s="9"/>
      <x:c r="P28" s="17" t="str">
        <x:f>IF(COUNTA(A28:O28)=0,"",IF(OR(LEN(TRIM(A28&amp;""))=0,NOT(ISTEXT(A28)),NOT(EXACT(A28,TRIM(A28)))),"Check: ID missing or untrimmed",IF(OR(OR(ISNUMBER(FIND("*",A28)),ISNUMBER(FIND("?",A28)),ISNUMBER(FIND("~",A28))),OR(ISNUMBER(FIND("*",G28)),ISNUMBER(FIND("?",G28)),ISNUMBER(FIND("~",G28))),OR(ISNUMBER(FIND("*",I28)),ISNUMBER(FIND("?",I28)),ISNUMBER(FIND("~",I28)))),"Check: ID contains wildcard",IF(COUNTIFS($A$15:$A$74,A28)&gt;1,"Check: duplicate task ID",IF(OR(LEN(TRIM($B$6&amp;""))=0,NOT(IF(ISNUMBER($B$7),AND($B$7&gt;=1,$B$7&lt;=2958465,MOD($B$7,1)=0),FALSE)),NOT(IF(ISNUMBER($B$8),AND($B$8&gt;=1,$B$8&lt;=2958465,MOD($B$8,1)=0),FALSE)),NOT(IF(ISNUMBER($B$9),AND($B$9&gt;=1,$B$9&lt;=2958465,MOD($B$9,1)=0),FALSE)),$B$7&gt;$B$8),"Check: project setup",IF(OR(LEN(TRIM(B28&amp;""))=0,LEN(TRIM(C28&amp;""))=0,LEN(TRIM(D28&amp;""))=0),"Check: core fields missing",IF(NOT(IF(ISNUMBER(F28),AND(F28&gt;=0,F28&lt;=3650,MOD(F28,1)=0),FALSE)),"Check: duration must be whole 0-3650",IF(NOT(OR(EXACT(L28,"Not started"),EXACT(L28,"In progress"),EXACT(L28,"Blocked"),EXACT(L28,"Complete"),EXACT(L28,"Cancelled"))),"Check: task state invalid",IF(OR(AND(LEN(E28&amp;"")&gt;0,NOT(IF(ISNUMBER(E28),AND(E28&gt;=1,E28&lt;=2958465,MOD(E28,1)=0),FALSE))),AND(LEN(K28&amp;"")&gt;0,NOT(IF(ISNUMBER(K28),AND(K28&gt;=1,K28&lt;=2958465,MOD(K28,1)=0),FALSE))),AND(LEN(M28&amp;"")&gt;0,NOT(IF(ISNUMBER(M28),AND(M28&gt;=1,M28&lt;=2958465,MOD(M28,1)=0),FALSE)))),"Check: entered date invalid",IF(OR(AND(LEN(G28&amp;"")&gt;0,OR(LEN(TRIM(G28&amp;""))=0,NOT(ISTEXT(G28)),NOT(EXACT(G28,TRIM(G28))))),AND(LEN(I28&amp;"")&gt;0,OR(LEN(TRIM(I28&amp;""))=0,NOT(ISTEXT(I28)),NOT(EXACT(I28,TRIM(I28)))))),"Check: predecessor ID untrimmed",IF(OR(AND(LEN(G28&amp;"")&gt;0,NOT(IF(ISNUMBER(H28),AND(H28&gt;=0,H28&lt;=3650,MOD(H28,1)=0),FALSE))),AND(LEN(I28&amp;"")&gt;0,NOT(IF(ISNUMBER(J28),AND(J28&gt;=0,J28&lt;=3650,MOD(J28,1)=0),FALSE))),AND(LEN(G28&amp;"")=0,LEN(H28&amp;"")&gt;0),AND(LEN(I28&amp;"")=0,LEN(J28&amp;"")&gt;0)),"Check: lag needs linked predecessor",IF(AND(LEN(G28&amp;"")&gt;0,LEN(I28&amp;"")&gt;0,G28=I28),"Check: predecessor repeated",IF(AND(EXACT(L28,"Complete"),OR(LEN(M28&amp;"")=0,LEN(TRIM(N28&amp;""))=0)),"Check: completion record missing",IF(AND(LEN(M28&amp;"")&gt;0,OR(NOT(EXACT(L28,"Complete")),M28&gt;$B$9,M28&lt;$B$7)),"Check: actual finish inconsistent",IF(AND(NOT(EXACT(L28,"Complete")),LEN(TRIM(O28&amp;""))=0),"Check: next action or reason missing","Recorded")))))))))))))))</x:f>
      </x:c>
      <x:c r="Q28" s="17" t="str">
        <x:f>IF(LEN(P28&amp;"")=0,"",IF(P28&lt;&gt;"Recorded","Check: resolve input issue",IF(EXACT(L28,"Cancelled"),"Cancelled",IF(AND(LEN(G28&amp;"")&gt;0,COUNTIFS($A$15:$A$27,G28)&lt;&gt;1),"Check: predecessor absent or not earlier",IF(IF(LEN(G28&amp;"")=0,FALSE,NOT(EXACT(G28,INDEX($A$15:$A$27,MATCH(G28,$A$15:$A$27,0))))),"Check: predecessor case differs",IF(IF(LEN(G28&amp;"")=0,FALSE,NOT(ISNUMBER(INDEX($T$15:$T$27,MATCH(G28,$A$15:$A$27,0))))),"Check: predecessor finish unavailable",IF(AND(LEN(I28&amp;"")&gt;0,COUNTIFS($A$15:$A$27,I28)&lt;&gt;1),"Check: predecessor absent or not earlier",IF(IF(LEN(I28&amp;"")=0,FALSE,NOT(EXACT(I28,INDEX($A$15:$A$27,MATCH(I28,$A$15:$A$27,0))))),"Check: predecessor case differs",IF(IF(LEN(I28&amp;"")=0,FALSE,NOT(ISNUMBER(INDEX($T$15:$T$27,MATCH(I28,$A$15:$A$27,0))))),"Check: predecessor finish unavailable","Ready")))))))))</x:f>
      </x:c>
      <x:c r="R28" s="18" t="str">
        <x:f>IF(OR(Q28&lt;&gt;"Ready",AND(LEN(G28&amp;"")=0,LEN(I28&amp;"")=0)),"",IF(MAX(IF(LEN(G28&amp;"")=0,0,INDEX($T$15:$T$27,MATCH(G28,$A$15:$A$27,0))+1+H28),IF(LEN(I28&amp;"")=0,0,INDEX($T$15:$T$27,MATCH(I28,$A$15:$A$27,0))+1+J28))&gt;2958465,"Unavailable: date limit",MAX(IF(LEN(G28&amp;"")=0,0,INDEX($T$15:$T$27,MATCH(G28,$A$15:$A$27,0))+1+H28),IF(LEN(I28&amp;"")=0,0,INDEX($T$15:$T$27,MATCH(I28,$A$15:$A$27,0))+1+J28))))</x:f>
      </x:c>
      <x:c r="S28" s="18" t="str">
        <x:f>IF(Q28&lt;&gt;"Ready","",IF(AND(OR(LEN(G28&amp;"")&gt;0,LEN(I28&amp;"")&gt;0),NOT(ISNUMBER(R28))),"",MAX($B$7,IF(LEN(E28&amp;"")=0,0,E28),IF(LEN(R28&amp;"")=0,0,R28))))</x:f>
      </x:c>
      <x:c r="T28" s="18" t="str">
        <x:f>IF(NOT(ISNUMBER(S28)),"",IF(S28+MAX(F28-1,0)&gt;2958465,"",S28+MAX(F28-1,0)))</x:f>
      </x:c>
      <x:c r="U28" s="17" t="str">
        <x:f>IF(NOT(ISNUMBER(T28)),"",T28-IF(LEN(K28&amp;"")=0,$B$8,K28))</x:f>
      </x:c>
      <x:c r="V28" s="17" t="str">
        <x:f>IF(LEN(P28&amp;"")=0,"",IF(P28&lt;&gt;"Recorded","Check: resolve input issue",IF(EXACT(L28,"Cancelled"),"Cancelled",IF(Q28&lt;&gt;"Ready","Check: dependency unresolved",IF(NOT(ISNUMBER(T28)),"Check: date limit exceeded",IF(EXACT(L28,"Complete"),"Complete recorded",IF(EXACT(L28,"Blocked"),"Blocked",IF(T28&lt;$B$9,"Planned finish passed",IF(S28&lt;=$B$9,"Start date reached","Scheduled")))))))))</x:f>
      </x:c>
    </x:row>
    <x:row r="29" ht="52" customHeight="1">
      <x:c r="A29" s="9"/>
      <x:c r="B29" s="9"/>
      <x:c r="C29" s="9"/>
      <x:c r="D29" s="9"/>
      <x:c r="E29" s="10"/>
      <x:c r="F29" s="9"/>
      <x:c r="G29" s="9"/>
      <x:c r="H29" s="9"/>
      <x:c r="I29" s="9"/>
      <x:c r="J29" s="9"/>
      <x:c r="K29" s="10"/>
      <x:c r="L29" s="9"/>
      <x:c r="M29" s="10"/>
      <x:c r="N29" s="9"/>
      <x:c r="O29" s="9"/>
      <x:c r="P29" s="17" t="str">
        <x:f>IF(COUNTA(A29:O29)=0,"",IF(OR(LEN(TRIM(A29&amp;""))=0,NOT(ISTEXT(A29)),NOT(EXACT(A29,TRIM(A29)))),"Check: ID missing or untrimmed",IF(OR(OR(ISNUMBER(FIND("*",A29)),ISNUMBER(FIND("?",A29)),ISNUMBER(FIND("~",A29))),OR(ISNUMBER(FIND("*",G29)),ISNUMBER(FIND("?",G29)),ISNUMBER(FIND("~",G29))),OR(ISNUMBER(FIND("*",I29)),ISNUMBER(FIND("?",I29)),ISNUMBER(FIND("~",I29)))),"Check: ID contains wildcard",IF(COUNTIFS($A$15:$A$74,A29)&gt;1,"Check: duplicate task ID",IF(OR(LEN(TRIM($B$6&amp;""))=0,NOT(IF(ISNUMBER($B$7),AND($B$7&gt;=1,$B$7&lt;=2958465,MOD($B$7,1)=0),FALSE)),NOT(IF(ISNUMBER($B$8),AND($B$8&gt;=1,$B$8&lt;=2958465,MOD($B$8,1)=0),FALSE)),NOT(IF(ISNUMBER($B$9),AND($B$9&gt;=1,$B$9&lt;=2958465,MOD($B$9,1)=0),FALSE)),$B$7&gt;$B$8),"Check: project setup",IF(OR(LEN(TRIM(B29&amp;""))=0,LEN(TRIM(C29&amp;""))=0,LEN(TRIM(D29&amp;""))=0),"Check: core fields missing",IF(NOT(IF(ISNUMBER(F29),AND(F29&gt;=0,F29&lt;=3650,MOD(F29,1)=0),FALSE)),"Check: duration must be whole 0-3650",IF(NOT(OR(EXACT(L29,"Not started"),EXACT(L29,"In progress"),EXACT(L29,"Blocked"),EXACT(L29,"Complete"),EXACT(L29,"Cancelled"))),"Check: task state invalid",IF(OR(AND(LEN(E29&amp;"")&gt;0,NOT(IF(ISNUMBER(E29),AND(E29&gt;=1,E29&lt;=2958465,MOD(E29,1)=0),FALSE))),AND(LEN(K29&amp;"")&gt;0,NOT(IF(ISNUMBER(K29),AND(K29&gt;=1,K29&lt;=2958465,MOD(K29,1)=0),FALSE))),AND(LEN(M29&amp;"")&gt;0,NOT(IF(ISNUMBER(M29),AND(M29&gt;=1,M29&lt;=2958465,MOD(M29,1)=0),FALSE)))),"Check: entered date invalid",IF(OR(AND(LEN(G29&amp;"")&gt;0,OR(LEN(TRIM(G29&amp;""))=0,NOT(ISTEXT(G29)),NOT(EXACT(G29,TRIM(G29))))),AND(LEN(I29&amp;"")&gt;0,OR(LEN(TRIM(I29&amp;""))=0,NOT(ISTEXT(I29)),NOT(EXACT(I29,TRIM(I29)))))),"Check: predecessor ID untrimmed",IF(OR(AND(LEN(G29&amp;"")&gt;0,NOT(IF(ISNUMBER(H29),AND(H29&gt;=0,H29&lt;=3650,MOD(H29,1)=0),FALSE))),AND(LEN(I29&amp;"")&gt;0,NOT(IF(ISNUMBER(J29),AND(J29&gt;=0,J29&lt;=3650,MOD(J29,1)=0),FALSE))),AND(LEN(G29&amp;"")=0,LEN(H29&amp;"")&gt;0),AND(LEN(I29&amp;"")=0,LEN(J29&amp;"")&gt;0)),"Check: lag needs linked predecessor",IF(AND(LEN(G29&amp;"")&gt;0,LEN(I29&amp;"")&gt;0,G29=I29),"Check: predecessor repeated",IF(AND(EXACT(L29,"Complete"),OR(LEN(M29&amp;"")=0,LEN(TRIM(N29&amp;""))=0)),"Check: completion record missing",IF(AND(LEN(M29&amp;"")&gt;0,OR(NOT(EXACT(L29,"Complete")),M29&gt;$B$9,M29&lt;$B$7)),"Check: actual finish inconsistent",IF(AND(NOT(EXACT(L29,"Complete")),LEN(TRIM(O29&amp;""))=0),"Check: next action or reason missing","Recorded")))))))))))))))</x:f>
      </x:c>
      <x:c r="Q29" s="17" t="str">
        <x:f>IF(LEN(P29&amp;"")=0,"",IF(P29&lt;&gt;"Recorded","Check: resolve input issue",IF(EXACT(L29,"Cancelled"),"Cancelled",IF(AND(LEN(G29&amp;"")&gt;0,COUNTIFS($A$15:$A$28,G29)&lt;&gt;1),"Check: predecessor absent or not earlier",IF(IF(LEN(G29&amp;"")=0,FALSE,NOT(EXACT(G29,INDEX($A$15:$A$28,MATCH(G29,$A$15:$A$28,0))))),"Check: predecessor case differs",IF(IF(LEN(G29&amp;"")=0,FALSE,NOT(ISNUMBER(INDEX($T$15:$T$28,MATCH(G29,$A$15:$A$28,0))))),"Check: predecessor finish unavailable",IF(AND(LEN(I29&amp;"")&gt;0,COUNTIFS($A$15:$A$28,I29)&lt;&gt;1),"Check: predecessor absent or not earlier",IF(IF(LEN(I29&amp;"")=0,FALSE,NOT(EXACT(I29,INDEX($A$15:$A$28,MATCH(I29,$A$15:$A$28,0))))),"Check: predecessor case differs",IF(IF(LEN(I29&amp;"")=0,FALSE,NOT(ISNUMBER(INDEX($T$15:$T$28,MATCH(I29,$A$15:$A$28,0))))),"Check: predecessor finish unavailable","Ready")))))))))</x:f>
      </x:c>
      <x:c r="R29" s="18" t="str">
        <x:f>IF(OR(Q29&lt;&gt;"Ready",AND(LEN(G29&amp;"")=0,LEN(I29&amp;"")=0)),"",IF(MAX(IF(LEN(G29&amp;"")=0,0,INDEX($T$15:$T$28,MATCH(G29,$A$15:$A$28,0))+1+H29),IF(LEN(I29&amp;"")=0,0,INDEX($T$15:$T$28,MATCH(I29,$A$15:$A$28,0))+1+J29))&gt;2958465,"Unavailable: date limit",MAX(IF(LEN(G29&amp;"")=0,0,INDEX($T$15:$T$28,MATCH(G29,$A$15:$A$28,0))+1+H29),IF(LEN(I29&amp;"")=0,0,INDEX($T$15:$T$28,MATCH(I29,$A$15:$A$28,0))+1+J29))))</x:f>
      </x:c>
      <x:c r="S29" s="18" t="str">
        <x:f>IF(Q29&lt;&gt;"Ready","",IF(AND(OR(LEN(G29&amp;"")&gt;0,LEN(I29&amp;"")&gt;0),NOT(ISNUMBER(R29))),"",MAX($B$7,IF(LEN(E29&amp;"")=0,0,E29),IF(LEN(R29&amp;"")=0,0,R29))))</x:f>
      </x:c>
      <x:c r="T29" s="18" t="str">
        <x:f>IF(NOT(ISNUMBER(S29)),"",IF(S29+MAX(F29-1,0)&gt;2958465,"",S29+MAX(F29-1,0)))</x:f>
      </x:c>
      <x:c r="U29" s="17" t="str">
        <x:f>IF(NOT(ISNUMBER(T29)),"",T29-IF(LEN(K29&amp;"")=0,$B$8,K29))</x:f>
      </x:c>
      <x:c r="V29" s="17" t="str">
        <x:f>IF(LEN(P29&amp;"")=0,"",IF(P29&lt;&gt;"Recorded","Check: resolve input issue",IF(EXACT(L29,"Cancelled"),"Cancelled",IF(Q29&lt;&gt;"Ready","Check: dependency unresolved",IF(NOT(ISNUMBER(T29)),"Check: date limit exceeded",IF(EXACT(L29,"Complete"),"Complete recorded",IF(EXACT(L29,"Blocked"),"Blocked",IF(T29&lt;$B$9,"Planned finish passed",IF(S29&lt;=$B$9,"Start date reached","Scheduled")))))))))</x:f>
      </x:c>
    </x:row>
    <x:row r="30" ht="52" customHeight="1">
      <x:c r="A30" s="9"/>
      <x:c r="B30" s="9"/>
      <x:c r="C30" s="9"/>
      <x:c r="D30" s="9"/>
      <x:c r="E30" s="10"/>
      <x:c r="F30" s="9"/>
      <x:c r="G30" s="9"/>
      <x:c r="H30" s="9"/>
      <x:c r="I30" s="9"/>
      <x:c r="J30" s="9"/>
      <x:c r="K30" s="10"/>
      <x:c r="L30" s="9"/>
      <x:c r="M30" s="10"/>
      <x:c r="N30" s="9"/>
      <x:c r="O30" s="9"/>
      <x:c r="P30" s="17" t="str">
        <x:f>IF(COUNTA(A30:O30)=0,"",IF(OR(LEN(TRIM(A30&amp;""))=0,NOT(ISTEXT(A30)),NOT(EXACT(A30,TRIM(A30)))),"Check: ID missing or untrimmed",IF(OR(OR(ISNUMBER(FIND("*",A30)),ISNUMBER(FIND("?",A30)),ISNUMBER(FIND("~",A30))),OR(ISNUMBER(FIND("*",G30)),ISNUMBER(FIND("?",G30)),ISNUMBER(FIND("~",G30))),OR(ISNUMBER(FIND("*",I30)),ISNUMBER(FIND("?",I30)),ISNUMBER(FIND("~",I30)))),"Check: ID contains wildcard",IF(COUNTIFS($A$15:$A$74,A30)&gt;1,"Check: duplicate task ID",IF(OR(LEN(TRIM($B$6&amp;""))=0,NOT(IF(ISNUMBER($B$7),AND($B$7&gt;=1,$B$7&lt;=2958465,MOD($B$7,1)=0),FALSE)),NOT(IF(ISNUMBER($B$8),AND($B$8&gt;=1,$B$8&lt;=2958465,MOD($B$8,1)=0),FALSE)),NOT(IF(ISNUMBER($B$9),AND($B$9&gt;=1,$B$9&lt;=2958465,MOD($B$9,1)=0),FALSE)),$B$7&gt;$B$8),"Check: project setup",IF(OR(LEN(TRIM(B30&amp;""))=0,LEN(TRIM(C30&amp;""))=0,LEN(TRIM(D30&amp;""))=0),"Check: core fields missing",IF(NOT(IF(ISNUMBER(F30),AND(F30&gt;=0,F30&lt;=3650,MOD(F30,1)=0),FALSE)),"Check: duration must be whole 0-3650",IF(NOT(OR(EXACT(L30,"Not started"),EXACT(L30,"In progress"),EXACT(L30,"Blocked"),EXACT(L30,"Complete"),EXACT(L30,"Cancelled"))),"Check: task state invalid",IF(OR(AND(LEN(E30&amp;"")&gt;0,NOT(IF(ISNUMBER(E30),AND(E30&gt;=1,E30&lt;=2958465,MOD(E30,1)=0),FALSE))),AND(LEN(K30&amp;"")&gt;0,NOT(IF(ISNUMBER(K30),AND(K30&gt;=1,K30&lt;=2958465,MOD(K30,1)=0),FALSE))),AND(LEN(M30&amp;"")&gt;0,NOT(IF(ISNUMBER(M30),AND(M30&gt;=1,M30&lt;=2958465,MOD(M30,1)=0),FALSE)))),"Check: entered date invalid",IF(OR(AND(LEN(G30&amp;"")&gt;0,OR(LEN(TRIM(G30&amp;""))=0,NOT(ISTEXT(G30)),NOT(EXACT(G30,TRIM(G30))))),AND(LEN(I30&amp;"")&gt;0,OR(LEN(TRIM(I30&amp;""))=0,NOT(ISTEXT(I30)),NOT(EXACT(I30,TRIM(I30)))))),"Check: predecessor ID untrimmed",IF(OR(AND(LEN(G30&amp;"")&gt;0,NOT(IF(ISNUMBER(H30),AND(H30&gt;=0,H30&lt;=3650,MOD(H30,1)=0),FALSE))),AND(LEN(I30&amp;"")&gt;0,NOT(IF(ISNUMBER(J30),AND(J30&gt;=0,J30&lt;=3650,MOD(J30,1)=0),FALSE))),AND(LEN(G30&amp;"")=0,LEN(H30&amp;"")&gt;0),AND(LEN(I30&amp;"")=0,LEN(J30&amp;"")&gt;0)),"Check: lag needs linked predecessor",IF(AND(LEN(G30&amp;"")&gt;0,LEN(I30&amp;"")&gt;0,G30=I30),"Check: predecessor repeated",IF(AND(EXACT(L30,"Complete"),OR(LEN(M30&amp;"")=0,LEN(TRIM(N30&amp;""))=0)),"Check: completion record missing",IF(AND(LEN(M30&amp;"")&gt;0,OR(NOT(EXACT(L30,"Complete")),M30&gt;$B$9,M30&lt;$B$7)),"Check: actual finish inconsistent",IF(AND(NOT(EXACT(L30,"Complete")),LEN(TRIM(O30&amp;""))=0),"Check: next action or reason missing","Recorded")))))))))))))))</x:f>
      </x:c>
      <x:c r="Q30" s="17" t="str">
        <x:f>IF(LEN(P30&amp;"")=0,"",IF(P30&lt;&gt;"Recorded","Check: resolve input issue",IF(EXACT(L30,"Cancelled"),"Cancelled",IF(AND(LEN(G30&amp;"")&gt;0,COUNTIFS($A$15:$A$29,G30)&lt;&gt;1),"Check: predecessor absent or not earlier",IF(IF(LEN(G30&amp;"")=0,FALSE,NOT(EXACT(G30,INDEX($A$15:$A$29,MATCH(G30,$A$15:$A$29,0))))),"Check: predecessor case differs",IF(IF(LEN(G30&amp;"")=0,FALSE,NOT(ISNUMBER(INDEX($T$15:$T$29,MATCH(G30,$A$15:$A$29,0))))),"Check: predecessor finish unavailable",IF(AND(LEN(I30&amp;"")&gt;0,COUNTIFS($A$15:$A$29,I30)&lt;&gt;1),"Check: predecessor absent or not earlier",IF(IF(LEN(I30&amp;"")=0,FALSE,NOT(EXACT(I30,INDEX($A$15:$A$29,MATCH(I30,$A$15:$A$29,0))))),"Check: predecessor case differs",IF(IF(LEN(I30&amp;"")=0,FALSE,NOT(ISNUMBER(INDEX($T$15:$T$29,MATCH(I30,$A$15:$A$29,0))))),"Check: predecessor finish unavailable","Ready")))))))))</x:f>
      </x:c>
      <x:c r="R30" s="18" t="str">
        <x:f>IF(OR(Q30&lt;&gt;"Ready",AND(LEN(G30&amp;"")=0,LEN(I30&amp;"")=0)),"",IF(MAX(IF(LEN(G30&amp;"")=0,0,INDEX($T$15:$T$29,MATCH(G30,$A$15:$A$29,0))+1+H30),IF(LEN(I30&amp;"")=0,0,INDEX($T$15:$T$29,MATCH(I30,$A$15:$A$29,0))+1+J30))&gt;2958465,"Unavailable: date limit",MAX(IF(LEN(G30&amp;"")=0,0,INDEX($T$15:$T$29,MATCH(G30,$A$15:$A$29,0))+1+H30),IF(LEN(I30&amp;"")=0,0,INDEX($T$15:$T$29,MATCH(I30,$A$15:$A$29,0))+1+J30))))</x:f>
      </x:c>
      <x:c r="S30" s="18" t="str">
        <x:f>IF(Q30&lt;&gt;"Ready","",IF(AND(OR(LEN(G30&amp;"")&gt;0,LEN(I30&amp;"")&gt;0),NOT(ISNUMBER(R30))),"",MAX($B$7,IF(LEN(E30&amp;"")=0,0,E30),IF(LEN(R30&amp;"")=0,0,R30))))</x:f>
      </x:c>
      <x:c r="T30" s="18" t="str">
        <x:f>IF(NOT(ISNUMBER(S30)),"",IF(S30+MAX(F30-1,0)&gt;2958465,"",S30+MAX(F30-1,0)))</x:f>
      </x:c>
      <x:c r="U30" s="17" t="str">
        <x:f>IF(NOT(ISNUMBER(T30)),"",T30-IF(LEN(K30&amp;"")=0,$B$8,K30))</x:f>
      </x:c>
      <x:c r="V30" s="17" t="str">
        <x:f>IF(LEN(P30&amp;"")=0,"",IF(P30&lt;&gt;"Recorded","Check: resolve input issue",IF(EXACT(L30,"Cancelled"),"Cancelled",IF(Q30&lt;&gt;"Ready","Check: dependency unresolved",IF(NOT(ISNUMBER(T30)),"Check: date limit exceeded",IF(EXACT(L30,"Complete"),"Complete recorded",IF(EXACT(L30,"Blocked"),"Blocked",IF(T30&lt;$B$9,"Planned finish passed",IF(S30&lt;=$B$9,"Start date reached","Scheduled")))))))))</x:f>
      </x:c>
    </x:row>
    <x:row r="31" ht="52" customHeight="1">
      <x:c r="A31" s="9"/>
      <x:c r="B31" s="9"/>
      <x:c r="C31" s="9"/>
      <x:c r="D31" s="9"/>
      <x:c r="E31" s="10"/>
      <x:c r="F31" s="9"/>
      <x:c r="G31" s="9"/>
      <x:c r="H31" s="9"/>
      <x:c r="I31" s="9"/>
      <x:c r="J31" s="9"/>
      <x:c r="K31" s="10"/>
      <x:c r="L31" s="9"/>
      <x:c r="M31" s="10"/>
      <x:c r="N31" s="9"/>
      <x:c r="O31" s="9"/>
      <x:c r="P31" s="17" t="str">
        <x:f>IF(COUNTA(A31:O31)=0,"",IF(OR(LEN(TRIM(A31&amp;""))=0,NOT(ISTEXT(A31)),NOT(EXACT(A31,TRIM(A31)))),"Check: ID missing or untrimmed",IF(OR(OR(ISNUMBER(FIND("*",A31)),ISNUMBER(FIND("?",A31)),ISNUMBER(FIND("~",A31))),OR(ISNUMBER(FIND("*",G31)),ISNUMBER(FIND("?",G31)),ISNUMBER(FIND("~",G31))),OR(ISNUMBER(FIND("*",I31)),ISNUMBER(FIND("?",I31)),ISNUMBER(FIND("~",I31)))),"Check: ID contains wildcard",IF(COUNTIFS($A$15:$A$74,A31)&gt;1,"Check: duplicate task ID",IF(OR(LEN(TRIM($B$6&amp;""))=0,NOT(IF(ISNUMBER($B$7),AND($B$7&gt;=1,$B$7&lt;=2958465,MOD($B$7,1)=0),FALSE)),NOT(IF(ISNUMBER($B$8),AND($B$8&gt;=1,$B$8&lt;=2958465,MOD($B$8,1)=0),FALSE)),NOT(IF(ISNUMBER($B$9),AND($B$9&gt;=1,$B$9&lt;=2958465,MOD($B$9,1)=0),FALSE)),$B$7&gt;$B$8),"Check: project setup",IF(OR(LEN(TRIM(B31&amp;""))=0,LEN(TRIM(C31&amp;""))=0,LEN(TRIM(D31&amp;""))=0),"Check: core fields missing",IF(NOT(IF(ISNUMBER(F31),AND(F31&gt;=0,F31&lt;=3650,MOD(F31,1)=0),FALSE)),"Check: duration must be whole 0-3650",IF(NOT(OR(EXACT(L31,"Not started"),EXACT(L31,"In progress"),EXACT(L31,"Blocked"),EXACT(L31,"Complete"),EXACT(L31,"Cancelled"))),"Check: task state invalid",IF(OR(AND(LEN(E31&amp;"")&gt;0,NOT(IF(ISNUMBER(E31),AND(E31&gt;=1,E31&lt;=2958465,MOD(E31,1)=0),FALSE))),AND(LEN(K31&amp;"")&gt;0,NOT(IF(ISNUMBER(K31),AND(K31&gt;=1,K31&lt;=2958465,MOD(K31,1)=0),FALSE))),AND(LEN(M31&amp;"")&gt;0,NOT(IF(ISNUMBER(M31),AND(M31&gt;=1,M31&lt;=2958465,MOD(M31,1)=0),FALSE)))),"Check: entered date invalid",IF(OR(AND(LEN(G31&amp;"")&gt;0,OR(LEN(TRIM(G31&amp;""))=0,NOT(ISTEXT(G31)),NOT(EXACT(G31,TRIM(G31))))),AND(LEN(I31&amp;"")&gt;0,OR(LEN(TRIM(I31&amp;""))=0,NOT(ISTEXT(I31)),NOT(EXACT(I31,TRIM(I31)))))),"Check: predecessor ID untrimmed",IF(OR(AND(LEN(G31&amp;"")&gt;0,NOT(IF(ISNUMBER(H31),AND(H31&gt;=0,H31&lt;=3650,MOD(H31,1)=0),FALSE))),AND(LEN(I31&amp;"")&gt;0,NOT(IF(ISNUMBER(J31),AND(J31&gt;=0,J31&lt;=3650,MOD(J31,1)=0),FALSE))),AND(LEN(G31&amp;"")=0,LEN(H31&amp;"")&gt;0),AND(LEN(I31&amp;"")=0,LEN(J31&amp;"")&gt;0)),"Check: lag needs linked predecessor",IF(AND(LEN(G31&amp;"")&gt;0,LEN(I31&amp;"")&gt;0,G31=I31),"Check: predecessor repeated",IF(AND(EXACT(L31,"Complete"),OR(LEN(M31&amp;"")=0,LEN(TRIM(N31&amp;""))=0)),"Check: completion record missing",IF(AND(LEN(M31&amp;"")&gt;0,OR(NOT(EXACT(L31,"Complete")),M31&gt;$B$9,M31&lt;$B$7)),"Check: actual finish inconsistent",IF(AND(NOT(EXACT(L31,"Complete")),LEN(TRIM(O31&amp;""))=0),"Check: next action or reason missing","Recorded")))))))))))))))</x:f>
      </x:c>
      <x:c r="Q31" s="17" t="str">
        <x:f>IF(LEN(P31&amp;"")=0,"",IF(P31&lt;&gt;"Recorded","Check: resolve input issue",IF(EXACT(L31,"Cancelled"),"Cancelled",IF(AND(LEN(G31&amp;"")&gt;0,COUNTIFS($A$15:$A$30,G31)&lt;&gt;1),"Check: predecessor absent or not earlier",IF(IF(LEN(G31&amp;"")=0,FALSE,NOT(EXACT(G31,INDEX($A$15:$A$30,MATCH(G31,$A$15:$A$30,0))))),"Check: predecessor case differs",IF(IF(LEN(G31&amp;"")=0,FALSE,NOT(ISNUMBER(INDEX($T$15:$T$30,MATCH(G31,$A$15:$A$30,0))))),"Check: predecessor finish unavailable",IF(AND(LEN(I31&amp;"")&gt;0,COUNTIFS($A$15:$A$30,I31)&lt;&gt;1),"Check: predecessor absent or not earlier",IF(IF(LEN(I31&amp;"")=0,FALSE,NOT(EXACT(I31,INDEX($A$15:$A$30,MATCH(I31,$A$15:$A$30,0))))),"Check: predecessor case differs",IF(IF(LEN(I31&amp;"")=0,FALSE,NOT(ISNUMBER(INDEX($T$15:$T$30,MATCH(I31,$A$15:$A$30,0))))),"Check: predecessor finish unavailable","Ready")))))))))</x:f>
      </x:c>
      <x:c r="R31" s="18" t="str">
        <x:f>IF(OR(Q31&lt;&gt;"Ready",AND(LEN(G31&amp;"")=0,LEN(I31&amp;"")=0)),"",IF(MAX(IF(LEN(G31&amp;"")=0,0,INDEX($T$15:$T$30,MATCH(G31,$A$15:$A$30,0))+1+H31),IF(LEN(I31&amp;"")=0,0,INDEX($T$15:$T$30,MATCH(I31,$A$15:$A$30,0))+1+J31))&gt;2958465,"Unavailable: date limit",MAX(IF(LEN(G31&amp;"")=0,0,INDEX($T$15:$T$30,MATCH(G31,$A$15:$A$30,0))+1+H31),IF(LEN(I31&amp;"")=0,0,INDEX($T$15:$T$30,MATCH(I31,$A$15:$A$30,0))+1+J31))))</x:f>
      </x:c>
      <x:c r="S31" s="18" t="str">
        <x:f>IF(Q31&lt;&gt;"Ready","",IF(AND(OR(LEN(G31&amp;"")&gt;0,LEN(I31&amp;"")&gt;0),NOT(ISNUMBER(R31))),"",MAX($B$7,IF(LEN(E31&amp;"")=0,0,E31),IF(LEN(R31&amp;"")=0,0,R31))))</x:f>
      </x:c>
      <x:c r="T31" s="18" t="str">
        <x:f>IF(NOT(ISNUMBER(S31)),"",IF(S31+MAX(F31-1,0)&gt;2958465,"",S31+MAX(F31-1,0)))</x:f>
      </x:c>
      <x:c r="U31" s="17" t="str">
        <x:f>IF(NOT(ISNUMBER(T31)),"",T31-IF(LEN(K31&amp;"")=0,$B$8,K31))</x:f>
      </x:c>
      <x:c r="V31" s="17" t="str">
        <x:f>IF(LEN(P31&amp;"")=0,"",IF(P31&lt;&gt;"Recorded","Check: resolve input issue",IF(EXACT(L31,"Cancelled"),"Cancelled",IF(Q31&lt;&gt;"Ready","Check: dependency unresolved",IF(NOT(ISNUMBER(T31)),"Check: date limit exceeded",IF(EXACT(L31,"Complete"),"Complete recorded",IF(EXACT(L31,"Blocked"),"Blocked",IF(T31&lt;$B$9,"Planned finish passed",IF(S31&lt;=$B$9,"Start date reached","Scheduled")))))))))</x:f>
      </x:c>
    </x:row>
    <x:row r="32" ht="52" customHeight="1">
      <x:c r="A32" s="9"/>
      <x:c r="B32" s="9"/>
      <x:c r="C32" s="9"/>
      <x:c r="D32" s="9"/>
      <x:c r="E32" s="10"/>
      <x:c r="F32" s="9"/>
      <x:c r="G32" s="9"/>
      <x:c r="H32" s="9"/>
      <x:c r="I32" s="9"/>
      <x:c r="J32" s="9"/>
      <x:c r="K32" s="10"/>
      <x:c r="L32" s="9"/>
      <x:c r="M32" s="10"/>
      <x:c r="N32" s="9"/>
      <x:c r="O32" s="9"/>
      <x:c r="P32" s="17" t="str">
        <x:f>IF(COUNTA(A32:O32)=0,"",IF(OR(LEN(TRIM(A32&amp;""))=0,NOT(ISTEXT(A32)),NOT(EXACT(A32,TRIM(A32)))),"Check: ID missing or untrimmed",IF(OR(OR(ISNUMBER(FIND("*",A32)),ISNUMBER(FIND("?",A32)),ISNUMBER(FIND("~",A32))),OR(ISNUMBER(FIND("*",G32)),ISNUMBER(FIND("?",G32)),ISNUMBER(FIND("~",G32))),OR(ISNUMBER(FIND("*",I32)),ISNUMBER(FIND("?",I32)),ISNUMBER(FIND("~",I32)))),"Check: ID contains wildcard",IF(COUNTIFS($A$15:$A$74,A32)&gt;1,"Check: duplicate task ID",IF(OR(LEN(TRIM($B$6&amp;""))=0,NOT(IF(ISNUMBER($B$7),AND($B$7&gt;=1,$B$7&lt;=2958465,MOD($B$7,1)=0),FALSE)),NOT(IF(ISNUMBER($B$8),AND($B$8&gt;=1,$B$8&lt;=2958465,MOD($B$8,1)=0),FALSE)),NOT(IF(ISNUMBER($B$9),AND($B$9&gt;=1,$B$9&lt;=2958465,MOD($B$9,1)=0),FALSE)),$B$7&gt;$B$8),"Check: project setup",IF(OR(LEN(TRIM(B32&amp;""))=0,LEN(TRIM(C32&amp;""))=0,LEN(TRIM(D32&amp;""))=0),"Check: core fields missing",IF(NOT(IF(ISNUMBER(F32),AND(F32&gt;=0,F32&lt;=3650,MOD(F32,1)=0),FALSE)),"Check: duration must be whole 0-3650",IF(NOT(OR(EXACT(L32,"Not started"),EXACT(L32,"In progress"),EXACT(L32,"Blocked"),EXACT(L32,"Complete"),EXACT(L32,"Cancelled"))),"Check: task state invalid",IF(OR(AND(LEN(E32&amp;"")&gt;0,NOT(IF(ISNUMBER(E32),AND(E32&gt;=1,E32&lt;=2958465,MOD(E32,1)=0),FALSE))),AND(LEN(K32&amp;"")&gt;0,NOT(IF(ISNUMBER(K32),AND(K32&gt;=1,K32&lt;=2958465,MOD(K32,1)=0),FALSE))),AND(LEN(M32&amp;"")&gt;0,NOT(IF(ISNUMBER(M32),AND(M32&gt;=1,M32&lt;=2958465,MOD(M32,1)=0),FALSE)))),"Check: entered date invalid",IF(OR(AND(LEN(G32&amp;"")&gt;0,OR(LEN(TRIM(G32&amp;""))=0,NOT(ISTEXT(G32)),NOT(EXACT(G32,TRIM(G32))))),AND(LEN(I32&amp;"")&gt;0,OR(LEN(TRIM(I32&amp;""))=0,NOT(ISTEXT(I32)),NOT(EXACT(I32,TRIM(I32)))))),"Check: predecessor ID untrimmed",IF(OR(AND(LEN(G32&amp;"")&gt;0,NOT(IF(ISNUMBER(H32),AND(H32&gt;=0,H32&lt;=3650,MOD(H32,1)=0),FALSE))),AND(LEN(I32&amp;"")&gt;0,NOT(IF(ISNUMBER(J32),AND(J32&gt;=0,J32&lt;=3650,MOD(J32,1)=0),FALSE))),AND(LEN(G32&amp;"")=0,LEN(H32&amp;"")&gt;0),AND(LEN(I32&amp;"")=0,LEN(J32&amp;"")&gt;0)),"Check: lag needs linked predecessor",IF(AND(LEN(G32&amp;"")&gt;0,LEN(I32&amp;"")&gt;0,G32=I32),"Check: predecessor repeated",IF(AND(EXACT(L32,"Complete"),OR(LEN(M32&amp;"")=0,LEN(TRIM(N32&amp;""))=0)),"Check: completion record missing",IF(AND(LEN(M32&amp;"")&gt;0,OR(NOT(EXACT(L32,"Complete")),M32&gt;$B$9,M32&lt;$B$7)),"Check: actual finish inconsistent",IF(AND(NOT(EXACT(L32,"Complete")),LEN(TRIM(O32&amp;""))=0),"Check: next action or reason missing","Recorded")))))))))))))))</x:f>
      </x:c>
      <x:c r="Q32" s="17" t="str">
        <x:f>IF(LEN(P32&amp;"")=0,"",IF(P32&lt;&gt;"Recorded","Check: resolve input issue",IF(EXACT(L32,"Cancelled"),"Cancelled",IF(AND(LEN(G32&amp;"")&gt;0,COUNTIFS($A$15:$A$31,G32)&lt;&gt;1),"Check: predecessor absent or not earlier",IF(IF(LEN(G32&amp;"")=0,FALSE,NOT(EXACT(G32,INDEX($A$15:$A$31,MATCH(G32,$A$15:$A$31,0))))),"Check: predecessor case differs",IF(IF(LEN(G32&amp;"")=0,FALSE,NOT(ISNUMBER(INDEX($T$15:$T$31,MATCH(G32,$A$15:$A$31,0))))),"Check: predecessor finish unavailable",IF(AND(LEN(I32&amp;"")&gt;0,COUNTIFS($A$15:$A$31,I32)&lt;&gt;1),"Check: predecessor absent or not earlier",IF(IF(LEN(I32&amp;"")=0,FALSE,NOT(EXACT(I32,INDEX($A$15:$A$31,MATCH(I32,$A$15:$A$31,0))))),"Check: predecessor case differs",IF(IF(LEN(I32&amp;"")=0,FALSE,NOT(ISNUMBER(INDEX($T$15:$T$31,MATCH(I32,$A$15:$A$31,0))))),"Check: predecessor finish unavailable","Ready")))))))))</x:f>
      </x:c>
      <x:c r="R32" s="18" t="str">
        <x:f>IF(OR(Q32&lt;&gt;"Ready",AND(LEN(G32&amp;"")=0,LEN(I32&amp;"")=0)),"",IF(MAX(IF(LEN(G32&amp;"")=0,0,INDEX($T$15:$T$31,MATCH(G32,$A$15:$A$31,0))+1+H32),IF(LEN(I32&amp;"")=0,0,INDEX($T$15:$T$31,MATCH(I32,$A$15:$A$31,0))+1+J32))&gt;2958465,"Unavailable: date limit",MAX(IF(LEN(G32&amp;"")=0,0,INDEX($T$15:$T$31,MATCH(G32,$A$15:$A$31,0))+1+H32),IF(LEN(I32&amp;"")=0,0,INDEX($T$15:$T$31,MATCH(I32,$A$15:$A$31,0))+1+J32))))</x:f>
      </x:c>
      <x:c r="S32" s="18" t="str">
        <x:f>IF(Q32&lt;&gt;"Ready","",IF(AND(OR(LEN(G32&amp;"")&gt;0,LEN(I32&amp;"")&gt;0),NOT(ISNUMBER(R32))),"",MAX($B$7,IF(LEN(E32&amp;"")=0,0,E32),IF(LEN(R32&amp;"")=0,0,R32))))</x:f>
      </x:c>
      <x:c r="T32" s="18" t="str">
        <x:f>IF(NOT(ISNUMBER(S32)),"",IF(S32+MAX(F32-1,0)&gt;2958465,"",S32+MAX(F32-1,0)))</x:f>
      </x:c>
      <x:c r="U32" s="17" t="str">
        <x:f>IF(NOT(ISNUMBER(T32)),"",T32-IF(LEN(K32&amp;"")=0,$B$8,K32))</x:f>
      </x:c>
      <x:c r="V32" s="17" t="str">
        <x:f>IF(LEN(P32&amp;"")=0,"",IF(P32&lt;&gt;"Recorded","Check: resolve input issue",IF(EXACT(L32,"Cancelled"),"Cancelled",IF(Q32&lt;&gt;"Ready","Check: dependency unresolved",IF(NOT(ISNUMBER(T32)),"Check: date limit exceeded",IF(EXACT(L32,"Complete"),"Complete recorded",IF(EXACT(L32,"Blocked"),"Blocked",IF(T32&lt;$B$9,"Planned finish passed",IF(S32&lt;=$B$9,"Start date reached","Scheduled")))))))))</x:f>
      </x:c>
    </x:row>
    <x:row r="33" ht="52" customHeight="1">
      <x:c r="A33" s="9"/>
      <x:c r="B33" s="9"/>
      <x:c r="C33" s="9"/>
      <x:c r="D33" s="9"/>
      <x:c r="E33" s="10"/>
      <x:c r="F33" s="9"/>
      <x:c r="G33" s="9"/>
      <x:c r="H33" s="9"/>
      <x:c r="I33" s="9"/>
      <x:c r="J33" s="9"/>
      <x:c r="K33" s="10"/>
      <x:c r="L33" s="9"/>
      <x:c r="M33" s="10"/>
      <x:c r="N33" s="9"/>
      <x:c r="O33" s="9"/>
      <x:c r="P33" s="17" t="str">
        <x:f>IF(COUNTA(A33:O33)=0,"",IF(OR(LEN(TRIM(A33&amp;""))=0,NOT(ISTEXT(A33)),NOT(EXACT(A33,TRIM(A33)))),"Check: ID missing or untrimmed",IF(OR(OR(ISNUMBER(FIND("*",A33)),ISNUMBER(FIND("?",A33)),ISNUMBER(FIND("~",A33))),OR(ISNUMBER(FIND("*",G33)),ISNUMBER(FIND("?",G33)),ISNUMBER(FIND("~",G33))),OR(ISNUMBER(FIND("*",I33)),ISNUMBER(FIND("?",I33)),ISNUMBER(FIND("~",I33)))),"Check: ID contains wildcard",IF(COUNTIFS($A$15:$A$74,A33)&gt;1,"Check: duplicate task ID",IF(OR(LEN(TRIM($B$6&amp;""))=0,NOT(IF(ISNUMBER($B$7),AND($B$7&gt;=1,$B$7&lt;=2958465,MOD($B$7,1)=0),FALSE)),NOT(IF(ISNUMBER($B$8),AND($B$8&gt;=1,$B$8&lt;=2958465,MOD($B$8,1)=0),FALSE)),NOT(IF(ISNUMBER($B$9),AND($B$9&gt;=1,$B$9&lt;=2958465,MOD($B$9,1)=0),FALSE)),$B$7&gt;$B$8),"Check: project setup",IF(OR(LEN(TRIM(B33&amp;""))=0,LEN(TRIM(C33&amp;""))=0,LEN(TRIM(D33&amp;""))=0),"Check: core fields missing",IF(NOT(IF(ISNUMBER(F33),AND(F33&gt;=0,F33&lt;=3650,MOD(F33,1)=0),FALSE)),"Check: duration must be whole 0-3650",IF(NOT(OR(EXACT(L33,"Not started"),EXACT(L33,"In progress"),EXACT(L33,"Blocked"),EXACT(L33,"Complete"),EXACT(L33,"Cancelled"))),"Check: task state invalid",IF(OR(AND(LEN(E33&amp;"")&gt;0,NOT(IF(ISNUMBER(E33),AND(E33&gt;=1,E33&lt;=2958465,MOD(E33,1)=0),FALSE))),AND(LEN(K33&amp;"")&gt;0,NOT(IF(ISNUMBER(K33),AND(K33&gt;=1,K33&lt;=2958465,MOD(K33,1)=0),FALSE))),AND(LEN(M33&amp;"")&gt;0,NOT(IF(ISNUMBER(M33),AND(M33&gt;=1,M33&lt;=2958465,MOD(M33,1)=0),FALSE)))),"Check: entered date invalid",IF(OR(AND(LEN(G33&amp;"")&gt;0,OR(LEN(TRIM(G33&amp;""))=0,NOT(ISTEXT(G33)),NOT(EXACT(G33,TRIM(G33))))),AND(LEN(I33&amp;"")&gt;0,OR(LEN(TRIM(I33&amp;""))=0,NOT(ISTEXT(I33)),NOT(EXACT(I33,TRIM(I33)))))),"Check: predecessor ID untrimmed",IF(OR(AND(LEN(G33&amp;"")&gt;0,NOT(IF(ISNUMBER(H33),AND(H33&gt;=0,H33&lt;=3650,MOD(H33,1)=0),FALSE))),AND(LEN(I33&amp;"")&gt;0,NOT(IF(ISNUMBER(J33),AND(J33&gt;=0,J33&lt;=3650,MOD(J33,1)=0),FALSE))),AND(LEN(G33&amp;"")=0,LEN(H33&amp;"")&gt;0),AND(LEN(I33&amp;"")=0,LEN(J33&amp;"")&gt;0)),"Check: lag needs linked predecessor",IF(AND(LEN(G33&amp;"")&gt;0,LEN(I33&amp;"")&gt;0,G33=I33),"Check: predecessor repeated",IF(AND(EXACT(L33,"Complete"),OR(LEN(M33&amp;"")=0,LEN(TRIM(N33&amp;""))=0)),"Check: completion record missing",IF(AND(LEN(M33&amp;"")&gt;0,OR(NOT(EXACT(L33,"Complete")),M33&gt;$B$9,M33&lt;$B$7)),"Check: actual finish inconsistent",IF(AND(NOT(EXACT(L33,"Complete")),LEN(TRIM(O33&amp;""))=0),"Check: next action or reason missing","Recorded")))))))))))))))</x:f>
      </x:c>
      <x:c r="Q33" s="17" t="str">
        <x:f>IF(LEN(P33&amp;"")=0,"",IF(P33&lt;&gt;"Recorded","Check: resolve input issue",IF(EXACT(L33,"Cancelled"),"Cancelled",IF(AND(LEN(G33&amp;"")&gt;0,COUNTIFS($A$15:$A$32,G33)&lt;&gt;1),"Check: predecessor absent or not earlier",IF(IF(LEN(G33&amp;"")=0,FALSE,NOT(EXACT(G33,INDEX($A$15:$A$32,MATCH(G33,$A$15:$A$32,0))))),"Check: predecessor case differs",IF(IF(LEN(G33&amp;"")=0,FALSE,NOT(ISNUMBER(INDEX($T$15:$T$32,MATCH(G33,$A$15:$A$32,0))))),"Check: predecessor finish unavailable",IF(AND(LEN(I33&amp;"")&gt;0,COUNTIFS($A$15:$A$32,I33)&lt;&gt;1),"Check: predecessor absent or not earlier",IF(IF(LEN(I33&amp;"")=0,FALSE,NOT(EXACT(I33,INDEX($A$15:$A$32,MATCH(I33,$A$15:$A$32,0))))),"Check: predecessor case differs",IF(IF(LEN(I33&amp;"")=0,FALSE,NOT(ISNUMBER(INDEX($T$15:$T$32,MATCH(I33,$A$15:$A$32,0))))),"Check: predecessor finish unavailable","Ready")))))))))</x:f>
      </x:c>
      <x:c r="R33" s="18" t="str">
        <x:f>IF(OR(Q33&lt;&gt;"Ready",AND(LEN(G33&amp;"")=0,LEN(I33&amp;"")=0)),"",IF(MAX(IF(LEN(G33&amp;"")=0,0,INDEX($T$15:$T$32,MATCH(G33,$A$15:$A$32,0))+1+H33),IF(LEN(I33&amp;"")=0,0,INDEX($T$15:$T$32,MATCH(I33,$A$15:$A$32,0))+1+J33))&gt;2958465,"Unavailable: date limit",MAX(IF(LEN(G33&amp;"")=0,0,INDEX($T$15:$T$32,MATCH(G33,$A$15:$A$32,0))+1+H33),IF(LEN(I33&amp;"")=0,0,INDEX($T$15:$T$32,MATCH(I33,$A$15:$A$32,0))+1+J33))))</x:f>
      </x:c>
      <x:c r="S33" s="18" t="str">
        <x:f>IF(Q33&lt;&gt;"Ready","",IF(AND(OR(LEN(G33&amp;"")&gt;0,LEN(I33&amp;"")&gt;0),NOT(ISNUMBER(R33))),"",MAX($B$7,IF(LEN(E33&amp;"")=0,0,E33),IF(LEN(R33&amp;"")=0,0,R33))))</x:f>
      </x:c>
      <x:c r="T33" s="18" t="str">
        <x:f>IF(NOT(ISNUMBER(S33)),"",IF(S33+MAX(F33-1,0)&gt;2958465,"",S33+MAX(F33-1,0)))</x:f>
      </x:c>
      <x:c r="U33" s="17" t="str">
        <x:f>IF(NOT(ISNUMBER(T33)),"",T33-IF(LEN(K33&amp;"")=0,$B$8,K33))</x:f>
      </x:c>
      <x:c r="V33" s="17" t="str">
        <x:f>IF(LEN(P33&amp;"")=0,"",IF(P33&lt;&gt;"Recorded","Check: resolve input issue",IF(EXACT(L33,"Cancelled"),"Cancelled",IF(Q33&lt;&gt;"Ready","Check: dependency unresolved",IF(NOT(ISNUMBER(T33)),"Check: date limit exceeded",IF(EXACT(L33,"Complete"),"Complete recorded",IF(EXACT(L33,"Blocked"),"Blocked",IF(T33&lt;$B$9,"Planned finish passed",IF(S33&lt;=$B$9,"Start date reached","Scheduled")))))))))</x:f>
      </x:c>
    </x:row>
    <x:row r="34" ht="52" customHeight="1">
      <x:c r="A34" s="9"/>
      <x:c r="B34" s="9"/>
      <x:c r="C34" s="9"/>
      <x:c r="D34" s="9"/>
      <x:c r="E34" s="10"/>
      <x:c r="F34" s="9"/>
      <x:c r="G34" s="9"/>
      <x:c r="H34" s="9"/>
      <x:c r="I34" s="9"/>
      <x:c r="J34" s="9"/>
      <x:c r="K34" s="10"/>
      <x:c r="L34" s="9"/>
      <x:c r="M34" s="10"/>
      <x:c r="N34" s="9"/>
      <x:c r="O34" s="9"/>
      <x:c r="P34" s="17" t="str">
        <x:f>IF(COUNTA(A34:O34)=0,"",IF(OR(LEN(TRIM(A34&amp;""))=0,NOT(ISTEXT(A34)),NOT(EXACT(A34,TRIM(A34)))),"Check: ID missing or untrimmed",IF(OR(OR(ISNUMBER(FIND("*",A34)),ISNUMBER(FIND("?",A34)),ISNUMBER(FIND("~",A34))),OR(ISNUMBER(FIND("*",G34)),ISNUMBER(FIND("?",G34)),ISNUMBER(FIND("~",G34))),OR(ISNUMBER(FIND("*",I34)),ISNUMBER(FIND("?",I34)),ISNUMBER(FIND("~",I34)))),"Check: ID contains wildcard",IF(COUNTIFS($A$15:$A$74,A34)&gt;1,"Check: duplicate task ID",IF(OR(LEN(TRIM($B$6&amp;""))=0,NOT(IF(ISNUMBER($B$7),AND($B$7&gt;=1,$B$7&lt;=2958465,MOD($B$7,1)=0),FALSE)),NOT(IF(ISNUMBER($B$8),AND($B$8&gt;=1,$B$8&lt;=2958465,MOD($B$8,1)=0),FALSE)),NOT(IF(ISNUMBER($B$9),AND($B$9&gt;=1,$B$9&lt;=2958465,MOD($B$9,1)=0),FALSE)),$B$7&gt;$B$8),"Check: project setup",IF(OR(LEN(TRIM(B34&amp;""))=0,LEN(TRIM(C34&amp;""))=0,LEN(TRIM(D34&amp;""))=0),"Check: core fields missing",IF(NOT(IF(ISNUMBER(F34),AND(F34&gt;=0,F34&lt;=3650,MOD(F34,1)=0),FALSE)),"Check: duration must be whole 0-3650",IF(NOT(OR(EXACT(L34,"Not started"),EXACT(L34,"In progress"),EXACT(L34,"Blocked"),EXACT(L34,"Complete"),EXACT(L34,"Cancelled"))),"Check: task state invalid",IF(OR(AND(LEN(E34&amp;"")&gt;0,NOT(IF(ISNUMBER(E34),AND(E34&gt;=1,E34&lt;=2958465,MOD(E34,1)=0),FALSE))),AND(LEN(K34&amp;"")&gt;0,NOT(IF(ISNUMBER(K34),AND(K34&gt;=1,K34&lt;=2958465,MOD(K34,1)=0),FALSE))),AND(LEN(M34&amp;"")&gt;0,NOT(IF(ISNUMBER(M34),AND(M34&gt;=1,M34&lt;=2958465,MOD(M34,1)=0),FALSE)))),"Check: entered date invalid",IF(OR(AND(LEN(G34&amp;"")&gt;0,OR(LEN(TRIM(G34&amp;""))=0,NOT(ISTEXT(G34)),NOT(EXACT(G34,TRIM(G34))))),AND(LEN(I34&amp;"")&gt;0,OR(LEN(TRIM(I34&amp;""))=0,NOT(ISTEXT(I34)),NOT(EXACT(I34,TRIM(I34)))))),"Check: predecessor ID untrimmed",IF(OR(AND(LEN(G34&amp;"")&gt;0,NOT(IF(ISNUMBER(H34),AND(H34&gt;=0,H34&lt;=3650,MOD(H34,1)=0),FALSE))),AND(LEN(I34&amp;"")&gt;0,NOT(IF(ISNUMBER(J34),AND(J34&gt;=0,J34&lt;=3650,MOD(J34,1)=0),FALSE))),AND(LEN(G34&amp;"")=0,LEN(H34&amp;"")&gt;0),AND(LEN(I34&amp;"")=0,LEN(J34&amp;"")&gt;0)),"Check: lag needs linked predecessor",IF(AND(LEN(G34&amp;"")&gt;0,LEN(I34&amp;"")&gt;0,G34=I34),"Check: predecessor repeated",IF(AND(EXACT(L34,"Complete"),OR(LEN(M34&amp;"")=0,LEN(TRIM(N34&amp;""))=0)),"Check: completion record missing",IF(AND(LEN(M34&amp;"")&gt;0,OR(NOT(EXACT(L34,"Complete")),M34&gt;$B$9,M34&lt;$B$7)),"Check: actual finish inconsistent",IF(AND(NOT(EXACT(L34,"Complete")),LEN(TRIM(O34&amp;""))=0),"Check: next action or reason missing","Recorded")))))))))))))))</x:f>
      </x:c>
      <x:c r="Q34" s="17" t="str">
        <x:f>IF(LEN(P34&amp;"")=0,"",IF(P34&lt;&gt;"Recorded","Check: resolve input issue",IF(EXACT(L34,"Cancelled"),"Cancelled",IF(AND(LEN(G34&amp;"")&gt;0,COUNTIFS($A$15:$A$33,G34)&lt;&gt;1),"Check: predecessor absent or not earlier",IF(IF(LEN(G34&amp;"")=0,FALSE,NOT(EXACT(G34,INDEX($A$15:$A$33,MATCH(G34,$A$15:$A$33,0))))),"Check: predecessor case differs",IF(IF(LEN(G34&amp;"")=0,FALSE,NOT(ISNUMBER(INDEX($T$15:$T$33,MATCH(G34,$A$15:$A$33,0))))),"Check: predecessor finish unavailable",IF(AND(LEN(I34&amp;"")&gt;0,COUNTIFS($A$15:$A$33,I34)&lt;&gt;1),"Check: predecessor absent or not earlier",IF(IF(LEN(I34&amp;"")=0,FALSE,NOT(EXACT(I34,INDEX($A$15:$A$33,MATCH(I34,$A$15:$A$33,0))))),"Check: predecessor case differs",IF(IF(LEN(I34&amp;"")=0,FALSE,NOT(ISNUMBER(INDEX($T$15:$T$33,MATCH(I34,$A$15:$A$33,0))))),"Check: predecessor finish unavailable","Ready")))))))))</x:f>
      </x:c>
      <x:c r="R34" s="18" t="str">
        <x:f>IF(OR(Q34&lt;&gt;"Ready",AND(LEN(G34&amp;"")=0,LEN(I34&amp;"")=0)),"",IF(MAX(IF(LEN(G34&amp;"")=0,0,INDEX($T$15:$T$33,MATCH(G34,$A$15:$A$33,0))+1+H34),IF(LEN(I34&amp;"")=0,0,INDEX($T$15:$T$33,MATCH(I34,$A$15:$A$33,0))+1+J34))&gt;2958465,"Unavailable: date limit",MAX(IF(LEN(G34&amp;"")=0,0,INDEX($T$15:$T$33,MATCH(G34,$A$15:$A$33,0))+1+H34),IF(LEN(I34&amp;"")=0,0,INDEX($T$15:$T$33,MATCH(I34,$A$15:$A$33,0))+1+J34))))</x:f>
      </x:c>
      <x:c r="S34" s="18" t="str">
        <x:f>IF(Q34&lt;&gt;"Ready","",IF(AND(OR(LEN(G34&amp;"")&gt;0,LEN(I34&amp;"")&gt;0),NOT(ISNUMBER(R34))),"",MAX($B$7,IF(LEN(E34&amp;"")=0,0,E34),IF(LEN(R34&amp;"")=0,0,R34))))</x:f>
      </x:c>
      <x:c r="T34" s="18" t="str">
        <x:f>IF(NOT(ISNUMBER(S34)),"",IF(S34+MAX(F34-1,0)&gt;2958465,"",S34+MAX(F34-1,0)))</x:f>
      </x:c>
      <x:c r="U34" s="17" t="str">
        <x:f>IF(NOT(ISNUMBER(T34)),"",T34-IF(LEN(K34&amp;"")=0,$B$8,K34))</x:f>
      </x:c>
      <x:c r="V34" s="17" t="str">
        <x:f>IF(LEN(P34&amp;"")=0,"",IF(P34&lt;&gt;"Recorded","Check: resolve input issue",IF(EXACT(L34,"Cancelled"),"Cancelled",IF(Q34&lt;&gt;"Ready","Check: dependency unresolved",IF(NOT(ISNUMBER(T34)),"Check: date limit exceeded",IF(EXACT(L34,"Complete"),"Complete recorded",IF(EXACT(L34,"Blocked"),"Blocked",IF(T34&lt;$B$9,"Planned finish passed",IF(S34&lt;=$B$9,"Start date reached","Scheduled")))))))))</x:f>
      </x:c>
    </x:row>
    <x:row r="35" ht="52" customHeight="1">
      <x:c r="A35" s="9"/>
      <x:c r="B35" s="9"/>
      <x:c r="C35" s="9"/>
      <x:c r="D35" s="9"/>
      <x:c r="E35" s="10"/>
      <x:c r="F35" s="9"/>
      <x:c r="G35" s="9"/>
      <x:c r="H35" s="9"/>
      <x:c r="I35" s="9"/>
      <x:c r="J35" s="9"/>
      <x:c r="K35" s="10"/>
      <x:c r="L35" s="9"/>
      <x:c r="M35" s="10"/>
      <x:c r="N35" s="9"/>
      <x:c r="O35" s="9"/>
      <x:c r="P35" s="17" t="str">
        <x:f>IF(COUNTA(A35:O35)=0,"",IF(OR(LEN(TRIM(A35&amp;""))=0,NOT(ISTEXT(A35)),NOT(EXACT(A35,TRIM(A35)))),"Check: ID missing or untrimmed",IF(OR(OR(ISNUMBER(FIND("*",A35)),ISNUMBER(FIND("?",A35)),ISNUMBER(FIND("~",A35))),OR(ISNUMBER(FIND("*",G35)),ISNUMBER(FIND("?",G35)),ISNUMBER(FIND("~",G35))),OR(ISNUMBER(FIND("*",I35)),ISNUMBER(FIND("?",I35)),ISNUMBER(FIND("~",I35)))),"Check: ID contains wildcard",IF(COUNTIFS($A$15:$A$74,A35)&gt;1,"Check: duplicate task ID",IF(OR(LEN(TRIM($B$6&amp;""))=0,NOT(IF(ISNUMBER($B$7),AND($B$7&gt;=1,$B$7&lt;=2958465,MOD($B$7,1)=0),FALSE)),NOT(IF(ISNUMBER($B$8),AND($B$8&gt;=1,$B$8&lt;=2958465,MOD($B$8,1)=0),FALSE)),NOT(IF(ISNUMBER($B$9),AND($B$9&gt;=1,$B$9&lt;=2958465,MOD($B$9,1)=0),FALSE)),$B$7&gt;$B$8),"Check: project setup",IF(OR(LEN(TRIM(B35&amp;""))=0,LEN(TRIM(C35&amp;""))=0,LEN(TRIM(D35&amp;""))=0),"Check: core fields missing",IF(NOT(IF(ISNUMBER(F35),AND(F35&gt;=0,F35&lt;=3650,MOD(F35,1)=0),FALSE)),"Check: duration must be whole 0-3650",IF(NOT(OR(EXACT(L35,"Not started"),EXACT(L35,"In progress"),EXACT(L35,"Blocked"),EXACT(L35,"Complete"),EXACT(L35,"Cancelled"))),"Check: task state invalid",IF(OR(AND(LEN(E35&amp;"")&gt;0,NOT(IF(ISNUMBER(E35),AND(E35&gt;=1,E35&lt;=2958465,MOD(E35,1)=0),FALSE))),AND(LEN(K35&amp;"")&gt;0,NOT(IF(ISNUMBER(K35),AND(K35&gt;=1,K35&lt;=2958465,MOD(K35,1)=0),FALSE))),AND(LEN(M35&amp;"")&gt;0,NOT(IF(ISNUMBER(M35),AND(M35&gt;=1,M35&lt;=2958465,MOD(M35,1)=0),FALSE)))),"Check: entered date invalid",IF(OR(AND(LEN(G35&amp;"")&gt;0,OR(LEN(TRIM(G35&amp;""))=0,NOT(ISTEXT(G35)),NOT(EXACT(G35,TRIM(G35))))),AND(LEN(I35&amp;"")&gt;0,OR(LEN(TRIM(I35&amp;""))=0,NOT(ISTEXT(I35)),NOT(EXACT(I35,TRIM(I35)))))),"Check: predecessor ID untrimmed",IF(OR(AND(LEN(G35&amp;"")&gt;0,NOT(IF(ISNUMBER(H35),AND(H35&gt;=0,H35&lt;=3650,MOD(H35,1)=0),FALSE))),AND(LEN(I35&amp;"")&gt;0,NOT(IF(ISNUMBER(J35),AND(J35&gt;=0,J35&lt;=3650,MOD(J35,1)=0),FALSE))),AND(LEN(G35&amp;"")=0,LEN(H35&amp;"")&gt;0),AND(LEN(I35&amp;"")=0,LEN(J35&amp;"")&gt;0)),"Check: lag needs linked predecessor",IF(AND(LEN(G35&amp;"")&gt;0,LEN(I35&amp;"")&gt;0,G35=I35),"Check: predecessor repeated",IF(AND(EXACT(L35,"Complete"),OR(LEN(M35&amp;"")=0,LEN(TRIM(N35&amp;""))=0)),"Check: completion record missing",IF(AND(LEN(M35&amp;"")&gt;0,OR(NOT(EXACT(L35,"Complete")),M35&gt;$B$9,M35&lt;$B$7)),"Check: actual finish inconsistent",IF(AND(NOT(EXACT(L35,"Complete")),LEN(TRIM(O35&amp;""))=0),"Check: next action or reason missing","Recorded")))))))))))))))</x:f>
      </x:c>
      <x:c r="Q35" s="17" t="str">
        <x:f>IF(LEN(P35&amp;"")=0,"",IF(P35&lt;&gt;"Recorded","Check: resolve input issue",IF(EXACT(L35,"Cancelled"),"Cancelled",IF(AND(LEN(G35&amp;"")&gt;0,COUNTIFS($A$15:$A$34,G35)&lt;&gt;1),"Check: predecessor absent or not earlier",IF(IF(LEN(G35&amp;"")=0,FALSE,NOT(EXACT(G35,INDEX($A$15:$A$34,MATCH(G35,$A$15:$A$34,0))))),"Check: predecessor case differs",IF(IF(LEN(G35&amp;"")=0,FALSE,NOT(ISNUMBER(INDEX($T$15:$T$34,MATCH(G35,$A$15:$A$34,0))))),"Check: predecessor finish unavailable",IF(AND(LEN(I35&amp;"")&gt;0,COUNTIFS($A$15:$A$34,I35)&lt;&gt;1),"Check: predecessor absent or not earlier",IF(IF(LEN(I35&amp;"")=0,FALSE,NOT(EXACT(I35,INDEX($A$15:$A$34,MATCH(I35,$A$15:$A$34,0))))),"Check: predecessor case differs",IF(IF(LEN(I35&amp;"")=0,FALSE,NOT(ISNUMBER(INDEX($T$15:$T$34,MATCH(I35,$A$15:$A$34,0))))),"Check: predecessor finish unavailable","Ready")))))))))</x:f>
      </x:c>
      <x:c r="R35" s="18" t="str">
        <x:f>IF(OR(Q35&lt;&gt;"Ready",AND(LEN(G35&amp;"")=0,LEN(I35&amp;"")=0)),"",IF(MAX(IF(LEN(G35&amp;"")=0,0,INDEX($T$15:$T$34,MATCH(G35,$A$15:$A$34,0))+1+H35),IF(LEN(I35&amp;"")=0,0,INDEX($T$15:$T$34,MATCH(I35,$A$15:$A$34,0))+1+J35))&gt;2958465,"Unavailable: date limit",MAX(IF(LEN(G35&amp;"")=0,0,INDEX($T$15:$T$34,MATCH(G35,$A$15:$A$34,0))+1+H35),IF(LEN(I35&amp;"")=0,0,INDEX($T$15:$T$34,MATCH(I35,$A$15:$A$34,0))+1+J35))))</x:f>
      </x:c>
      <x:c r="S35" s="18" t="str">
        <x:f>IF(Q35&lt;&gt;"Ready","",IF(AND(OR(LEN(G35&amp;"")&gt;0,LEN(I35&amp;"")&gt;0),NOT(ISNUMBER(R35))),"",MAX($B$7,IF(LEN(E35&amp;"")=0,0,E35),IF(LEN(R35&amp;"")=0,0,R35))))</x:f>
      </x:c>
      <x:c r="T35" s="18" t="str">
        <x:f>IF(NOT(ISNUMBER(S35)),"",IF(S35+MAX(F35-1,0)&gt;2958465,"",S35+MAX(F35-1,0)))</x:f>
      </x:c>
      <x:c r="U35" s="17" t="str">
        <x:f>IF(NOT(ISNUMBER(T35)),"",T35-IF(LEN(K35&amp;"")=0,$B$8,K35))</x:f>
      </x:c>
      <x:c r="V35" s="17" t="str">
        <x:f>IF(LEN(P35&amp;"")=0,"",IF(P35&lt;&gt;"Recorded","Check: resolve input issue",IF(EXACT(L35,"Cancelled"),"Cancelled",IF(Q35&lt;&gt;"Ready","Check: dependency unresolved",IF(NOT(ISNUMBER(T35)),"Check: date limit exceeded",IF(EXACT(L35,"Complete"),"Complete recorded",IF(EXACT(L35,"Blocked"),"Blocked",IF(T35&lt;$B$9,"Planned finish passed",IF(S35&lt;=$B$9,"Start date reached","Scheduled")))))))))</x:f>
      </x:c>
    </x:row>
    <x:row r="36" ht="52" customHeight="1">
      <x:c r="A36" s="9"/>
      <x:c r="B36" s="9"/>
      <x:c r="C36" s="9"/>
      <x:c r="D36" s="9"/>
      <x:c r="E36" s="10"/>
      <x:c r="F36" s="9"/>
      <x:c r="G36" s="9"/>
      <x:c r="H36" s="9"/>
      <x:c r="I36" s="9"/>
      <x:c r="J36" s="9"/>
      <x:c r="K36" s="10"/>
      <x:c r="L36" s="9"/>
      <x:c r="M36" s="10"/>
      <x:c r="N36" s="9"/>
      <x:c r="O36" s="9"/>
      <x:c r="P36" s="17" t="str">
        <x:f>IF(COUNTA(A36:O36)=0,"",IF(OR(LEN(TRIM(A36&amp;""))=0,NOT(ISTEXT(A36)),NOT(EXACT(A36,TRIM(A36)))),"Check: ID missing or untrimmed",IF(OR(OR(ISNUMBER(FIND("*",A36)),ISNUMBER(FIND("?",A36)),ISNUMBER(FIND("~",A36))),OR(ISNUMBER(FIND("*",G36)),ISNUMBER(FIND("?",G36)),ISNUMBER(FIND("~",G36))),OR(ISNUMBER(FIND("*",I36)),ISNUMBER(FIND("?",I36)),ISNUMBER(FIND("~",I36)))),"Check: ID contains wildcard",IF(COUNTIFS($A$15:$A$74,A36)&gt;1,"Check: duplicate task ID",IF(OR(LEN(TRIM($B$6&amp;""))=0,NOT(IF(ISNUMBER($B$7),AND($B$7&gt;=1,$B$7&lt;=2958465,MOD($B$7,1)=0),FALSE)),NOT(IF(ISNUMBER($B$8),AND($B$8&gt;=1,$B$8&lt;=2958465,MOD($B$8,1)=0),FALSE)),NOT(IF(ISNUMBER($B$9),AND($B$9&gt;=1,$B$9&lt;=2958465,MOD($B$9,1)=0),FALSE)),$B$7&gt;$B$8),"Check: project setup",IF(OR(LEN(TRIM(B36&amp;""))=0,LEN(TRIM(C36&amp;""))=0,LEN(TRIM(D36&amp;""))=0),"Check: core fields missing",IF(NOT(IF(ISNUMBER(F36),AND(F36&gt;=0,F36&lt;=3650,MOD(F36,1)=0),FALSE)),"Check: duration must be whole 0-3650",IF(NOT(OR(EXACT(L36,"Not started"),EXACT(L36,"In progress"),EXACT(L36,"Blocked"),EXACT(L36,"Complete"),EXACT(L36,"Cancelled"))),"Check: task state invalid",IF(OR(AND(LEN(E36&amp;"")&gt;0,NOT(IF(ISNUMBER(E36),AND(E36&gt;=1,E36&lt;=2958465,MOD(E36,1)=0),FALSE))),AND(LEN(K36&amp;"")&gt;0,NOT(IF(ISNUMBER(K36),AND(K36&gt;=1,K36&lt;=2958465,MOD(K36,1)=0),FALSE))),AND(LEN(M36&amp;"")&gt;0,NOT(IF(ISNUMBER(M36),AND(M36&gt;=1,M36&lt;=2958465,MOD(M36,1)=0),FALSE)))),"Check: entered date invalid",IF(OR(AND(LEN(G36&amp;"")&gt;0,OR(LEN(TRIM(G36&amp;""))=0,NOT(ISTEXT(G36)),NOT(EXACT(G36,TRIM(G36))))),AND(LEN(I36&amp;"")&gt;0,OR(LEN(TRIM(I36&amp;""))=0,NOT(ISTEXT(I36)),NOT(EXACT(I36,TRIM(I36)))))),"Check: predecessor ID untrimmed",IF(OR(AND(LEN(G36&amp;"")&gt;0,NOT(IF(ISNUMBER(H36),AND(H36&gt;=0,H36&lt;=3650,MOD(H36,1)=0),FALSE))),AND(LEN(I36&amp;"")&gt;0,NOT(IF(ISNUMBER(J36),AND(J36&gt;=0,J36&lt;=3650,MOD(J36,1)=0),FALSE))),AND(LEN(G36&amp;"")=0,LEN(H36&amp;"")&gt;0),AND(LEN(I36&amp;"")=0,LEN(J36&amp;"")&gt;0)),"Check: lag needs linked predecessor",IF(AND(LEN(G36&amp;"")&gt;0,LEN(I36&amp;"")&gt;0,G36=I36),"Check: predecessor repeated",IF(AND(EXACT(L36,"Complete"),OR(LEN(M36&amp;"")=0,LEN(TRIM(N36&amp;""))=0)),"Check: completion record missing",IF(AND(LEN(M36&amp;"")&gt;0,OR(NOT(EXACT(L36,"Complete")),M36&gt;$B$9,M36&lt;$B$7)),"Check: actual finish inconsistent",IF(AND(NOT(EXACT(L36,"Complete")),LEN(TRIM(O36&amp;""))=0),"Check: next action or reason missing","Recorded")))))))))))))))</x:f>
      </x:c>
      <x:c r="Q36" s="17" t="str">
        <x:f>IF(LEN(P36&amp;"")=0,"",IF(P36&lt;&gt;"Recorded","Check: resolve input issue",IF(EXACT(L36,"Cancelled"),"Cancelled",IF(AND(LEN(G36&amp;"")&gt;0,COUNTIFS($A$15:$A$35,G36)&lt;&gt;1),"Check: predecessor absent or not earlier",IF(IF(LEN(G36&amp;"")=0,FALSE,NOT(EXACT(G36,INDEX($A$15:$A$35,MATCH(G36,$A$15:$A$35,0))))),"Check: predecessor case differs",IF(IF(LEN(G36&amp;"")=0,FALSE,NOT(ISNUMBER(INDEX($T$15:$T$35,MATCH(G36,$A$15:$A$35,0))))),"Check: predecessor finish unavailable",IF(AND(LEN(I36&amp;"")&gt;0,COUNTIFS($A$15:$A$35,I36)&lt;&gt;1),"Check: predecessor absent or not earlier",IF(IF(LEN(I36&amp;"")=0,FALSE,NOT(EXACT(I36,INDEX($A$15:$A$35,MATCH(I36,$A$15:$A$35,0))))),"Check: predecessor case differs",IF(IF(LEN(I36&amp;"")=0,FALSE,NOT(ISNUMBER(INDEX($T$15:$T$35,MATCH(I36,$A$15:$A$35,0))))),"Check: predecessor finish unavailable","Ready")))))))))</x:f>
      </x:c>
      <x:c r="R36" s="18" t="str">
        <x:f>IF(OR(Q36&lt;&gt;"Ready",AND(LEN(G36&amp;"")=0,LEN(I36&amp;"")=0)),"",IF(MAX(IF(LEN(G36&amp;"")=0,0,INDEX($T$15:$T$35,MATCH(G36,$A$15:$A$35,0))+1+H36),IF(LEN(I36&amp;"")=0,0,INDEX($T$15:$T$35,MATCH(I36,$A$15:$A$35,0))+1+J36))&gt;2958465,"Unavailable: date limit",MAX(IF(LEN(G36&amp;"")=0,0,INDEX($T$15:$T$35,MATCH(G36,$A$15:$A$35,0))+1+H36),IF(LEN(I36&amp;"")=0,0,INDEX($T$15:$T$35,MATCH(I36,$A$15:$A$35,0))+1+J36))))</x:f>
      </x:c>
      <x:c r="S36" s="18" t="str">
        <x:f>IF(Q36&lt;&gt;"Ready","",IF(AND(OR(LEN(G36&amp;"")&gt;0,LEN(I36&amp;"")&gt;0),NOT(ISNUMBER(R36))),"",MAX($B$7,IF(LEN(E36&amp;"")=0,0,E36),IF(LEN(R36&amp;"")=0,0,R36))))</x:f>
      </x:c>
      <x:c r="T36" s="18" t="str">
        <x:f>IF(NOT(ISNUMBER(S36)),"",IF(S36+MAX(F36-1,0)&gt;2958465,"",S36+MAX(F36-1,0)))</x:f>
      </x:c>
      <x:c r="U36" s="17" t="str">
        <x:f>IF(NOT(ISNUMBER(T36)),"",T36-IF(LEN(K36&amp;"")=0,$B$8,K36))</x:f>
      </x:c>
      <x:c r="V36" s="17" t="str">
        <x:f>IF(LEN(P36&amp;"")=0,"",IF(P36&lt;&gt;"Recorded","Check: resolve input issue",IF(EXACT(L36,"Cancelled"),"Cancelled",IF(Q36&lt;&gt;"Ready","Check: dependency unresolved",IF(NOT(ISNUMBER(T36)),"Check: date limit exceeded",IF(EXACT(L36,"Complete"),"Complete recorded",IF(EXACT(L36,"Blocked"),"Blocked",IF(T36&lt;$B$9,"Planned finish passed",IF(S36&lt;=$B$9,"Start date reached","Scheduled")))))))))</x:f>
      </x:c>
    </x:row>
    <x:row r="37" ht="52" customHeight="1">
      <x:c r="A37" s="9"/>
      <x:c r="B37" s="9"/>
      <x:c r="C37" s="9"/>
      <x:c r="D37" s="9"/>
      <x:c r="E37" s="10"/>
      <x:c r="F37" s="9"/>
      <x:c r="G37" s="9"/>
      <x:c r="H37" s="9"/>
      <x:c r="I37" s="9"/>
      <x:c r="J37" s="9"/>
      <x:c r="K37" s="10"/>
      <x:c r="L37" s="9"/>
      <x:c r="M37" s="10"/>
      <x:c r="N37" s="9"/>
      <x:c r="O37" s="9"/>
      <x:c r="P37" s="17" t="str">
        <x:f>IF(COUNTA(A37:O37)=0,"",IF(OR(LEN(TRIM(A37&amp;""))=0,NOT(ISTEXT(A37)),NOT(EXACT(A37,TRIM(A37)))),"Check: ID missing or untrimmed",IF(OR(OR(ISNUMBER(FIND("*",A37)),ISNUMBER(FIND("?",A37)),ISNUMBER(FIND("~",A37))),OR(ISNUMBER(FIND("*",G37)),ISNUMBER(FIND("?",G37)),ISNUMBER(FIND("~",G37))),OR(ISNUMBER(FIND("*",I37)),ISNUMBER(FIND("?",I37)),ISNUMBER(FIND("~",I37)))),"Check: ID contains wildcard",IF(COUNTIFS($A$15:$A$74,A37)&gt;1,"Check: duplicate task ID",IF(OR(LEN(TRIM($B$6&amp;""))=0,NOT(IF(ISNUMBER($B$7),AND($B$7&gt;=1,$B$7&lt;=2958465,MOD($B$7,1)=0),FALSE)),NOT(IF(ISNUMBER($B$8),AND($B$8&gt;=1,$B$8&lt;=2958465,MOD($B$8,1)=0),FALSE)),NOT(IF(ISNUMBER($B$9),AND($B$9&gt;=1,$B$9&lt;=2958465,MOD($B$9,1)=0),FALSE)),$B$7&gt;$B$8),"Check: project setup",IF(OR(LEN(TRIM(B37&amp;""))=0,LEN(TRIM(C37&amp;""))=0,LEN(TRIM(D37&amp;""))=0),"Check: core fields missing",IF(NOT(IF(ISNUMBER(F37),AND(F37&gt;=0,F37&lt;=3650,MOD(F37,1)=0),FALSE)),"Check: duration must be whole 0-3650",IF(NOT(OR(EXACT(L37,"Not started"),EXACT(L37,"In progress"),EXACT(L37,"Blocked"),EXACT(L37,"Complete"),EXACT(L37,"Cancelled"))),"Check: task state invalid",IF(OR(AND(LEN(E37&amp;"")&gt;0,NOT(IF(ISNUMBER(E37),AND(E37&gt;=1,E37&lt;=2958465,MOD(E37,1)=0),FALSE))),AND(LEN(K37&amp;"")&gt;0,NOT(IF(ISNUMBER(K37),AND(K37&gt;=1,K37&lt;=2958465,MOD(K37,1)=0),FALSE))),AND(LEN(M37&amp;"")&gt;0,NOT(IF(ISNUMBER(M37),AND(M37&gt;=1,M37&lt;=2958465,MOD(M37,1)=0),FALSE)))),"Check: entered date invalid",IF(OR(AND(LEN(G37&amp;"")&gt;0,OR(LEN(TRIM(G37&amp;""))=0,NOT(ISTEXT(G37)),NOT(EXACT(G37,TRIM(G37))))),AND(LEN(I37&amp;"")&gt;0,OR(LEN(TRIM(I37&amp;""))=0,NOT(ISTEXT(I37)),NOT(EXACT(I37,TRIM(I37)))))),"Check: predecessor ID untrimmed",IF(OR(AND(LEN(G37&amp;"")&gt;0,NOT(IF(ISNUMBER(H37),AND(H37&gt;=0,H37&lt;=3650,MOD(H37,1)=0),FALSE))),AND(LEN(I37&amp;"")&gt;0,NOT(IF(ISNUMBER(J37),AND(J37&gt;=0,J37&lt;=3650,MOD(J37,1)=0),FALSE))),AND(LEN(G37&amp;"")=0,LEN(H37&amp;"")&gt;0),AND(LEN(I37&amp;"")=0,LEN(J37&amp;"")&gt;0)),"Check: lag needs linked predecessor",IF(AND(LEN(G37&amp;"")&gt;0,LEN(I37&amp;"")&gt;0,G37=I37),"Check: predecessor repeated",IF(AND(EXACT(L37,"Complete"),OR(LEN(M37&amp;"")=0,LEN(TRIM(N37&amp;""))=0)),"Check: completion record missing",IF(AND(LEN(M37&amp;"")&gt;0,OR(NOT(EXACT(L37,"Complete")),M37&gt;$B$9,M37&lt;$B$7)),"Check: actual finish inconsistent",IF(AND(NOT(EXACT(L37,"Complete")),LEN(TRIM(O37&amp;""))=0),"Check: next action or reason missing","Recorded")))))))))))))))</x:f>
      </x:c>
      <x:c r="Q37" s="17" t="str">
        <x:f>IF(LEN(P37&amp;"")=0,"",IF(P37&lt;&gt;"Recorded","Check: resolve input issue",IF(EXACT(L37,"Cancelled"),"Cancelled",IF(AND(LEN(G37&amp;"")&gt;0,COUNTIFS($A$15:$A$36,G37)&lt;&gt;1),"Check: predecessor absent or not earlier",IF(IF(LEN(G37&amp;"")=0,FALSE,NOT(EXACT(G37,INDEX($A$15:$A$36,MATCH(G37,$A$15:$A$36,0))))),"Check: predecessor case differs",IF(IF(LEN(G37&amp;"")=0,FALSE,NOT(ISNUMBER(INDEX($T$15:$T$36,MATCH(G37,$A$15:$A$36,0))))),"Check: predecessor finish unavailable",IF(AND(LEN(I37&amp;"")&gt;0,COUNTIFS($A$15:$A$36,I37)&lt;&gt;1),"Check: predecessor absent or not earlier",IF(IF(LEN(I37&amp;"")=0,FALSE,NOT(EXACT(I37,INDEX($A$15:$A$36,MATCH(I37,$A$15:$A$36,0))))),"Check: predecessor case differs",IF(IF(LEN(I37&amp;"")=0,FALSE,NOT(ISNUMBER(INDEX($T$15:$T$36,MATCH(I37,$A$15:$A$36,0))))),"Check: predecessor finish unavailable","Ready")))))))))</x:f>
      </x:c>
      <x:c r="R37" s="18" t="str">
        <x:f>IF(OR(Q37&lt;&gt;"Ready",AND(LEN(G37&amp;"")=0,LEN(I37&amp;"")=0)),"",IF(MAX(IF(LEN(G37&amp;"")=0,0,INDEX($T$15:$T$36,MATCH(G37,$A$15:$A$36,0))+1+H37),IF(LEN(I37&amp;"")=0,0,INDEX($T$15:$T$36,MATCH(I37,$A$15:$A$36,0))+1+J37))&gt;2958465,"Unavailable: date limit",MAX(IF(LEN(G37&amp;"")=0,0,INDEX($T$15:$T$36,MATCH(G37,$A$15:$A$36,0))+1+H37),IF(LEN(I37&amp;"")=0,0,INDEX($T$15:$T$36,MATCH(I37,$A$15:$A$36,0))+1+J37))))</x:f>
      </x:c>
      <x:c r="S37" s="18" t="str">
        <x:f>IF(Q37&lt;&gt;"Ready","",IF(AND(OR(LEN(G37&amp;"")&gt;0,LEN(I37&amp;"")&gt;0),NOT(ISNUMBER(R37))),"",MAX($B$7,IF(LEN(E37&amp;"")=0,0,E37),IF(LEN(R37&amp;"")=0,0,R37))))</x:f>
      </x:c>
      <x:c r="T37" s="18" t="str">
        <x:f>IF(NOT(ISNUMBER(S37)),"",IF(S37+MAX(F37-1,0)&gt;2958465,"",S37+MAX(F37-1,0)))</x:f>
      </x:c>
      <x:c r="U37" s="17" t="str">
        <x:f>IF(NOT(ISNUMBER(T37)),"",T37-IF(LEN(K37&amp;"")=0,$B$8,K37))</x:f>
      </x:c>
      <x:c r="V37" s="17" t="str">
        <x:f>IF(LEN(P37&amp;"")=0,"",IF(P37&lt;&gt;"Recorded","Check: resolve input issue",IF(EXACT(L37,"Cancelled"),"Cancelled",IF(Q37&lt;&gt;"Ready","Check: dependency unresolved",IF(NOT(ISNUMBER(T37)),"Check: date limit exceeded",IF(EXACT(L37,"Complete"),"Complete recorded",IF(EXACT(L37,"Blocked"),"Blocked",IF(T37&lt;$B$9,"Planned finish passed",IF(S37&lt;=$B$9,"Start date reached","Scheduled")))))))))</x:f>
      </x:c>
    </x:row>
    <x:row r="38" ht="52" customHeight="1">
      <x:c r="A38" s="9"/>
      <x:c r="B38" s="9"/>
      <x:c r="C38" s="9"/>
      <x:c r="D38" s="9"/>
      <x:c r="E38" s="10"/>
      <x:c r="F38" s="9"/>
      <x:c r="G38" s="9"/>
      <x:c r="H38" s="9"/>
      <x:c r="I38" s="9"/>
      <x:c r="J38" s="9"/>
      <x:c r="K38" s="10"/>
      <x:c r="L38" s="9"/>
      <x:c r="M38" s="10"/>
      <x:c r="N38" s="9"/>
      <x:c r="O38" s="9"/>
      <x:c r="P38" s="17" t="str">
        <x:f>IF(COUNTA(A38:O38)=0,"",IF(OR(LEN(TRIM(A38&amp;""))=0,NOT(ISTEXT(A38)),NOT(EXACT(A38,TRIM(A38)))),"Check: ID missing or untrimmed",IF(OR(OR(ISNUMBER(FIND("*",A38)),ISNUMBER(FIND("?",A38)),ISNUMBER(FIND("~",A38))),OR(ISNUMBER(FIND("*",G38)),ISNUMBER(FIND("?",G38)),ISNUMBER(FIND("~",G38))),OR(ISNUMBER(FIND("*",I38)),ISNUMBER(FIND("?",I38)),ISNUMBER(FIND("~",I38)))),"Check: ID contains wildcard",IF(COUNTIFS($A$15:$A$74,A38)&gt;1,"Check: duplicate task ID",IF(OR(LEN(TRIM($B$6&amp;""))=0,NOT(IF(ISNUMBER($B$7),AND($B$7&gt;=1,$B$7&lt;=2958465,MOD($B$7,1)=0),FALSE)),NOT(IF(ISNUMBER($B$8),AND($B$8&gt;=1,$B$8&lt;=2958465,MOD($B$8,1)=0),FALSE)),NOT(IF(ISNUMBER($B$9),AND($B$9&gt;=1,$B$9&lt;=2958465,MOD($B$9,1)=0),FALSE)),$B$7&gt;$B$8),"Check: project setup",IF(OR(LEN(TRIM(B38&amp;""))=0,LEN(TRIM(C38&amp;""))=0,LEN(TRIM(D38&amp;""))=0),"Check: core fields missing",IF(NOT(IF(ISNUMBER(F38),AND(F38&gt;=0,F38&lt;=3650,MOD(F38,1)=0),FALSE)),"Check: duration must be whole 0-3650",IF(NOT(OR(EXACT(L38,"Not started"),EXACT(L38,"In progress"),EXACT(L38,"Blocked"),EXACT(L38,"Complete"),EXACT(L38,"Cancelled"))),"Check: task state invalid",IF(OR(AND(LEN(E38&amp;"")&gt;0,NOT(IF(ISNUMBER(E38),AND(E38&gt;=1,E38&lt;=2958465,MOD(E38,1)=0),FALSE))),AND(LEN(K38&amp;"")&gt;0,NOT(IF(ISNUMBER(K38),AND(K38&gt;=1,K38&lt;=2958465,MOD(K38,1)=0),FALSE))),AND(LEN(M38&amp;"")&gt;0,NOT(IF(ISNUMBER(M38),AND(M38&gt;=1,M38&lt;=2958465,MOD(M38,1)=0),FALSE)))),"Check: entered date invalid",IF(OR(AND(LEN(G38&amp;"")&gt;0,OR(LEN(TRIM(G38&amp;""))=0,NOT(ISTEXT(G38)),NOT(EXACT(G38,TRIM(G38))))),AND(LEN(I38&amp;"")&gt;0,OR(LEN(TRIM(I38&amp;""))=0,NOT(ISTEXT(I38)),NOT(EXACT(I38,TRIM(I38)))))),"Check: predecessor ID untrimmed",IF(OR(AND(LEN(G38&amp;"")&gt;0,NOT(IF(ISNUMBER(H38),AND(H38&gt;=0,H38&lt;=3650,MOD(H38,1)=0),FALSE))),AND(LEN(I38&amp;"")&gt;0,NOT(IF(ISNUMBER(J38),AND(J38&gt;=0,J38&lt;=3650,MOD(J38,1)=0),FALSE))),AND(LEN(G38&amp;"")=0,LEN(H38&amp;"")&gt;0),AND(LEN(I38&amp;"")=0,LEN(J38&amp;"")&gt;0)),"Check: lag needs linked predecessor",IF(AND(LEN(G38&amp;"")&gt;0,LEN(I38&amp;"")&gt;0,G38=I38),"Check: predecessor repeated",IF(AND(EXACT(L38,"Complete"),OR(LEN(M38&amp;"")=0,LEN(TRIM(N38&amp;""))=0)),"Check: completion record missing",IF(AND(LEN(M38&amp;"")&gt;0,OR(NOT(EXACT(L38,"Complete")),M38&gt;$B$9,M38&lt;$B$7)),"Check: actual finish inconsistent",IF(AND(NOT(EXACT(L38,"Complete")),LEN(TRIM(O38&amp;""))=0),"Check: next action or reason missing","Recorded")))))))))))))))</x:f>
      </x:c>
      <x:c r="Q38" s="17" t="str">
        <x:f>IF(LEN(P38&amp;"")=0,"",IF(P38&lt;&gt;"Recorded","Check: resolve input issue",IF(EXACT(L38,"Cancelled"),"Cancelled",IF(AND(LEN(G38&amp;"")&gt;0,COUNTIFS($A$15:$A$37,G38)&lt;&gt;1),"Check: predecessor absent or not earlier",IF(IF(LEN(G38&amp;"")=0,FALSE,NOT(EXACT(G38,INDEX($A$15:$A$37,MATCH(G38,$A$15:$A$37,0))))),"Check: predecessor case differs",IF(IF(LEN(G38&amp;"")=0,FALSE,NOT(ISNUMBER(INDEX($T$15:$T$37,MATCH(G38,$A$15:$A$37,0))))),"Check: predecessor finish unavailable",IF(AND(LEN(I38&amp;"")&gt;0,COUNTIFS($A$15:$A$37,I38)&lt;&gt;1),"Check: predecessor absent or not earlier",IF(IF(LEN(I38&amp;"")=0,FALSE,NOT(EXACT(I38,INDEX($A$15:$A$37,MATCH(I38,$A$15:$A$37,0))))),"Check: predecessor case differs",IF(IF(LEN(I38&amp;"")=0,FALSE,NOT(ISNUMBER(INDEX($T$15:$T$37,MATCH(I38,$A$15:$A$37,0))))),"Check: predecessor finish unavailable","Ready")))))))))</x:f>
      </x:c>
      <x:c r="R38" s="18" t="str">
        <x:f>IF(OR(Q38&lt;&gt;"Ready",AND(LEN(G38&amp;"")=0,LEN(I38&amp;"")=0)),"",IF(MAX(IF(LEN(G38&amp;"")=0,0,INDEX($T$15:$T$37,MATCH(G38,$A$15:$A$37,0))+1+H38),IF(LEN(I38&amp;"")=0,0,INDEX($T$15:$T$37,MATCH(I38,$A$15:$A$37,0))+1+J38))&gt;2958465,"Unavailable: date limit",MAX(IF(LEN(G38&amp;"")=0,0,INDEX($T$15:$T$37,MATCH(G38,$A$15:$A$37,0))+1+H38),IF(LEN(I38&amp;"")=0,0,INDEX($T$15:$T$37,MATCH(I38,$A$15:$A$37,0))+1+J38))))</x:f>
      </x:c>
      <x:c r="S38" s="18" t="str">
        <x:f>IF(Q38&lt;&gt;"Ready","",IF(AND(OR(LEN(G38&amp;"")&gt;0,LEN(I38&amp;"")&gt;0),NOT(ISNUMBER(R38))),"",MAX($B$7,IF(LEN(E38&amp;"")=0,0,E38),IF(LEN(R38&amp;"")=0,0,R38))))</x:f>
      </x:c>
      <x:c r="T38" s="18" t="str">
        <x:f>IF(NOT(ISNUMBER(S38)),"",IF(S38+MAX(F38-1,0)&gt;2958465,"",S38+MAX(F38-1,0)))</x:f>
      </x:c>
      <x:c r="U38" s="17" t="str">
        <x:f>IF(NOT(ISNUMBER(T38)),"",T38-IF(LEN(K38&amp;"")=0,$B$8,K38))</x:f>
      </x:c>
      <x:c r="V38" s="17" t="str">
        <x:f>IF(LEN(P38&amp;"")=0,"",IF(P38&lt;&gt;"Recorded","Check: resolve input issue",IF(EXACT(L38,"Cancelled"),"Cancelled",IF(Q38&lt;&gt;"Ready","Check: dependency unresolved",IF(NOT(ISNUMBER(T38)),"Check: date limit exceeded",IF(EXACT(L38,"Complete"),"Complete recorded",IF(EXACT(L38,"Blocked"),"Blocked",IF(T38&lt;$B$9,"Planned finish passed",IF(S38&lt;=$B$9,"Start date reached","Scheduled")))))))))</x:f>
      </x:c>
    </x:row>
    <x:row r="39" ht="52" customHeight="1">
      <x:c r="A39" s="9"/>
      <x:c r="B39" s="9"/>
      <x:c r="C39" s="9"/>
      <x:c r="D39" s="9"/>
      <x:c r="E39" s="10"/>
      <x:c r="F39" s="9"/>
      <x:c r="G39" s="9"/>
      <x:c r="H39" s="9"/>
      <x:c r="I39" s="9"/>
      <x:c r="J39" s="9"/>
      <x:c r="K39" s="10"/>
      <x:c r="L39" s="9"/>
      <x:c r="M39" s="10"/>
      <x:c r="N39" s="9"/>
      <x:c r="O39" s="9"/>
      <x:c r="P39" s="17" t="str">
        <x:f>IF(COUNTA(A39:O39)=0,"",IF(OR(LEN(TRIM(A39&amp;""))=0,NOT(ISTEXT(A39)),NOT(EXACT(A39,TRIM(A39)))),"Check: ID missing or untrimmed",IF(OR(OR(ISNUMBER(FIND("*",A39)),ISNUMBER(FIND("?",A39)),ISNUMBER(FIND("~",A39))),OR(ISNUMBER(FIND("*",G39)),ISNUMBER(FIND("?",G39)),ISNUMBER(FIND("~",G39))),OR(ISNUMBER(FIND("*",I39)),ISNUMBER(FIND("?",I39)),ISNUMBER(FIND("~",I39)))),"Check: ID contains wildcard",IF(COUNTIFS($A$15:$A$74,A39)&gt;1,"Check: duplicate task ID",IF(OR(LEN(TRIM($B$6&amp;""))=0,NOT(IF(ISNUMBER($B$7),AND($B$7&gt;=1,$B$7&lt;=2958465,MOD($B$7,1)=0),FALSE)),NOT(IF(ISNUMBER($B$8),AND($B$8&gt;=1,$B$8&lt;=2958465,MOD($B$8,1)=0),FALSE)),NOT(IF(ISNUMBER($B$9),AND($B$9&gt;=1,$B$9&lt;=2958465,MOD($B$9,1)=0),FALSE)),$B$7&gt;$B$8),"Check: project setup",IF(OR(LEN(TRIM(B39&amp;""))=0,LEN(TRIM(C39&amp;""))=0,LEN(TRIM(D39&amp;""))=0),"Check: core fields missing",IF(NOT(IF(ISNUMBER(F39),AND(F39&gt;=0,F39&lt;=3650,MOD(F39,1)=0),FALSE)),"Check: duration must be whole 0-3650",IF(NOT(OR(EXACT(L39,"Not started"),EXACT(L39,"In progress"),EXACT(L39,"Blocked"),EXACT(L39,"Complete"),EXACT(L39,"Cancelled"))),"Check: task state invalid",IF(OR(AND(LEN(E39&amp;"")&gt;0,NOT(IF(ISNUMBER(E39),AND(E39&gt;=1,E39&lt;=2958465,MOD(E39,1)=0),FALSE))),AND(LEN(K39&amp;"")&gt;0,NOT(IF(ISNUMBER(K39),AND(K39&gt;=1,K39&lt;=2958465,MOD(K39,1)=0),FALSE))),AND(LEN(M39&amp;"")&gt;0,NOT(IF(ISNUMBER(M39),AND(M39&gt;=1,M39&lt;=2958465,MOD(M39,1)=0),FALSE)))),"Check: entered date invalid",IF(OR(AND(LEN(G39&amp;"")&gt;0,OR(LEN(TRIM(G39&amp;""))=0,NOT(ISTEXT(G39)),NOT(EXACT(G39,TRIM(G39))))),AND(LEN(I39&amp;"")&gt;0,OR(LEN(TRIM(I39&amp;""))=0,NOT(ISTEXT(I39)),NOT(EXACT(I39,TRIM(I39)))))),"Check: predecessor ID untrimmed",IF(OR(AND(LEN(G39&amp;"")&gt;0,NOT(IF(ISNUMBER(H39),AND(H39&gt;=0,H39&lt;=3650,MOD(H39,1)=0),FALSE))),AND(LEN(I39&amp;"")&gt;0,NOT(IF(ISNUMBER(J39),AND(J39&gt;=0,J39&lt;=3650,MOD(J39,1)=0),FALSE))),AND(LEN(G39&amp;"")=0,LEN(H39&amp;"")&gt;0),AND(LEN(I39&amp;"")=0,LEN(J39&amp;"")&gt;0)),"Check: lag needs linked predecessor",IF(AND(LEN(G39&amp;"")&gt;0,LEN(I39&amp;"")&gt;0,G39=I39),"Check: predecessor repeated",IF(AND(EXACT(L39,"Complete"),OR(LEN(M39&amp;"")=0,LEN(TRIM(N39&amp;""))=0)),"Check: completion record missing",IF(AND(LEN(M39&amp;"")&gt;0,OR(NOT(EXACT(L39,"Complete")),M39&gt;$B$9,M39&lt;$B$7)),"Check: actual finish inconsistent",IF(AND(NOT(EXACT(L39,"Complete")),LEN(TRIM(O39&amp;""))=0),"Check: next action or reason missing","Recorded")))))))))))))))</x:f>
      </x:c>
      <x:c r="Q39" s="17" t="str">
        <x:f>IF(LEN(P39&amp;"")=0,"",IF(P39&lt;&gt;"Recorded","Check: resolve input issue",IF(EXACT(L39,"Cancelled"),"Cancelled",IF(AND(LEN(G39&amp;"")&gt;0,COUNTIFS($A$15:$A$38,G39)&lt;&gt;1),"Check: predecessor absent or not earlier",IF(IF(LEN(G39&amp;"")=0,FALSE,NOT(EXACT(G39,INDEX($A$15:$A$38,MATCH(G39,$A$15:$A$38,0))))),"Check: predecessor case differs",IF(IF(LEN(G39&amp;"")=0,FALSE,NOT(ISNUMBER(INDEX($T$15:$T$38,MATCH(G39,$A$15:$A$38,0))))),"Check: predecessor finish unavailable",IF(AND(LEN(I39&amp;"")&gt;0,COUNTIFS($A$15:$A$38,I39)&lt;&gt;1),"Check: predecessor absent or not earlier",IF(IF(LEN(I39&amp;"")=0,FALSE,NOT(EXACT(I39,INDEX($A$15:$A$38,MATCH(I39,$A$15:$A$38,0))))),"Check: predecessor case differs",IF(IF(LEN(I39&amp;"")=0,FALSE,NOT(ISNUMBER(INDEX($T$15:$T$38,MATCH(I39,$A$15:$A$38,0))))),"Check: predecessor finish unavailable","Ready")))))))))</x:f>
      </x:c>
      <x:c r="R39" s="18" t="str">
        <x:f>IF(OR(Q39&lt;&gt;"Ready",AND(LEN(G39&amp;"")=0,LEN(I39&amp;"")=0)),"",IF(MAX(IF(LEN(G39&amp;"")=0,0,INDEX($T$15:$T$38,MATCH(G39,$A$15:$A$38,0))+1+H39),IF(LEN(I39&amp;"")=0,0,INDEX($T$15:$T$38,MATCH(I39,$A$15:$A$38,0))+1+J39))&gt;2958465,"Unavailable: date limit",MAX(IF(LEN(G39&amp;"")=0,0,INDEX($T$15:$T$38,MATCH(G39,$A$15:$A$38,0))+1+H39),IF(LEN(I39&amp;"")=0,0,INDEX($T$15:$T$38,MATCH(I39,$A$15:$A$38,0))+1+J39))))</x:f>
      </x:c>
      <x:c r="S39" s="18" t="str">
        <x:f>IF(Q39&lt;&gt;"Ready","",IF(AND(OR(LEN(G39&amp;"")&gt;0,LEN(I39&amp;"")&gt;0),NOT(ISNUMBER(R39))),"",MAX($B$7,IF(LEN(E39&amp;"")=0,0,E39),IF(LEN(R39&amp;"")=0,0,R39))))</x:f>
      </x:c>
      <x:c r="T39" s="18" t="str">
        <x:f>IF(NOT(ISNUMBER(S39)),"",IF(S39+MAX(F39-1,0)&gt;2958465,"",S39+MAX(F39-1,0)))</x:f>
      </x:c>
      <x:c r="U39" s="17" t="str">
        <x:f>IF(NOT(ISNUMBER(T39)),"",T39-IF(LEN(K39&amp;"")=0,$B$8,K39))</x:f>
      </x:c>
      <x:c r="V39" s="17" t="str">
        <x:f>IF(LEN(P39&amp;"")=0,"",IF(P39&lt;&gt;"Recorded","Check: resolve input issue",IF(EXACT(L39,"Cancelled"),"Cancelled",IF(Q39&lt;&gt;"Ready","Check: dependency unresolved",IF(NOT(ISNUMBER(T39)),"Check: date limit exceeded",IF(EXACT(L39,"Complete"),"Complete recorded",IF(EXACT(L39,"Blocked"),"Blocked",IF(T39&lt;$B$9,"Planned finish passed",IF(S39&lt;=$B$9,"Start date reached","Scheduled")))))))))</x:f>
      </x:c>
    </x:row>
    <x:row r="40" ht="52" customHeight="1">
      <x:c r="A40" s="9"/>
      <x:c r="B40" s="9"/>
      <x:c r="C40" s="9"/>
      <x:c r="D40" s="9"/>
      <x:c r="E40" s="10"/>
      <x:c r="F40" s="9"/>
      <x:c r="G40" s="9"/>
      <x:c r="H40" s="9"/>
      <x:c r="I40" s="9"/>
      <x:c r="J40" s="9"/>
      <x:c r="K40" s="10"/>
      <x:c r="L40" s="9"/>
      <x:c r="M40" s="10"/>
      <x:c r="N40" s="9"/>
      <x:c r="O40" s="9"/>
      <x:c r="P40" s="17" t="str">
        <x:f>IF(COUNTA(A40:O40)=0,"",IF(OR(LEN(TRIM(A40&amp;""))=0,NOT(ISTEXT(A40)),NOT(EXACT(A40,TRIM(A40)))),"Check: ID missing or untrimmed",IF(OR(OR(ISNUMBER(FIND("*",A40)),ISNUMBER(FIND("?",A40)),ISNUMBER(FIND("~",A40))),OR(ISNUMBER(FIND("*",G40)),ISNUMBER(FIND("?",G40)),ISNUMBER(FIND("~",G40))),OR(ISNUMBER(FIND("*",I40)),ISNUMBER(FIND("?",I40)),ISNUMBER(FIND("~",I40)))),"Check: ID contains wildcard",IF(COUNTIFS($A$15:$A$74,A40)&gt;1,"Check: duplicate task ID",IF(OR(LEN(TRIM($B$6&amp;""))=0,NOT(IF(ISNUMBER($B$7),AND($B$7&gt;=1,$B$7&lt;=2958465,MOD($B$7,1)=0),FALSE)),NOT(IF(ISNUMBER($B$8),AND($B$8&gt;=1,$B$8&lt;=2958465,MOD($B$8,1)=0),FALSE)),NOT(IF(ISNUMBER($B$9),AND($B$9&gt;=1,$B$9&lt;=2958465,MOD($B$9,1)=0),FALSE)),$B$7&gt;$B$8),"Check: project setup",IF(OR(LEN(TRIM(B40&amp;""))=0,LEN(TRIM(C40&amp;""))=0,LEN(TRIM(D40&amp;""))=0),"Check: core fields missing",IF(NOT(IF(ISNUMBER(F40),AND(F40&gt;=0,F40&lt;=3650,MOD(F40,1)=0),FALSE)),"Check: duration must be whole 0-3650",IF(NOT(OR(EXACT(L40,"Not started"),EXACT(L40,"In progress"),EXACT(L40,"Blocked"),EXACT(L40,"Complete"),EXACT(L40,"Cancelled"))),"Check: task state invalid",IF(OR(AND(LEN(E40&amp;"")&gt;0,NOT(IF(ISNUMBER(E40),AND(E40&gt;=1,E40&lt;=2958465,MOD(E40,1)=0),FALSE))),AND(LEN(K40&amp;"")&gt;0,NOT(IF(ISNUMBER(K40),AND(K40&gt;=1,K40&lt;=2958465,MOD(K40,1)=0),FALSE))),AND(LEN(M40&amp;"")&gt;0,NOT(IF(ISNUMBER(M40),AND(M40&gt;=1,M40&lt;=2958465,MOD(M40,1)=0),FALSE)))),"Check: entered date invalid",IF(OR(AND(LEN(G40&amp;"")&gt;0,OR(LEN(TRIM(G40&amp;""))=0,NOT(ISTEXT(G40)),NOT(EXACT(G40,TRIM(G40))))),AND(LEN(I40&amp;"")&gt;0,OR(LEN(TRIM(I40&amp;""))=0,NOT(ISTEXT(I40)),NOT(EXACT(I40,TRIM(I40)))))),"Check: predecessor ID untrimmed",IF(OR(AND(LEN(G40&amp;"")&gt;0,NOT(IF(ISNUMBER(H40),AND(H40&gt;=0,H40&lt;=3650,MOD(H40,1)=0),FALSE))),AND(LEN(I40&amp;"")&gt;0,NOT(IF(ISNUMBER(J40),AND(J40&gt;=0,J40&lt;=3650,MOD(J40,1)=0),FALSE))),AND(LEN(G40&amp;"")=0,LEN(H40&amp;"")&gt;0),AND(LEN(I40&amp;"")=0,LEN(J40&amp;"")&gt;0)),"Check: lag needs linked predecessor",IF(AND(LEN(G40&amp;"")&gt;0,LEN(I40&amp;"")&gt;0,G40=I40),"Check: predecessor repeated",IF(AND(EXACT(L40,"Complete"),OR(LEN(M40&amp;"")=0,LEN(TRIM(N40&amp;""))=0)),"Check: completion record missing",IF(AND(LEN(M40&amp;"")&gt;0,OR(NOT(EXACT(L40,"Complete")),M40&gt;$B$9,M40&lt;$B$7)),"Check: actual finish inconsistent",IF(AND(NOT(EXACT(L40,"Complete")),LEN(TRIM(O40&amp;""))=0),"Check: next action or reason missing","Recorded")))))))))))))))</x:f>
      </x:c>
      <x:c r="Q40" s="17" t="str">
        <x:f>IF(LEN(P40&amp;"")=0,"",IF(P40&lt;&gt;"Recorded","Check: resolve input issue",IF(EXACT(L40,"Cancelled"),"Cancelled",IF(AND(LEN(G40&amp;"")&gt;0,COUNTIFS($A$15:$A$39,G40)&lt;&gt;1),"Check: predecessor absent or not earlier",IF(IF(LEN(G40&amp;"")=0,FALSE,NOT(EXACT(G40,INDEX($A$15:$A$39,MATCH(G40,$A$15:$A$39,0))))),"Check: predecessor case differs",IF(IF(LEN(G40&amp;"")=0,FALSE,NOT(ISNUMBER(INDEX($T$15:$T$39,MATCH(G40,$A$15:$A$39,0))))),"Check: predecessor finish unavailable",IF(AND(LEN(I40&amp;"")&gt;0,COUNTIFS($A$15:$A$39,I40)&lt;&gt;1),"Check: predecessor absent or not earlier",IF(IF(LEN(I40&amp;"")=0,FALSE,NOT(EXACT(I40,INDEX($A$15:$A$39,MATCH(I40,$A$15:$A$39,0))))),"Check: predecessor case differs",IF(IF(LEN(I40&amp;"")=0,FALSE,NOT(ISNUMBER(INDEX($T$15:$T$39,MATCH(I40,$A$15:$A$39,0))))),"Check: predecessor finish unavailable","Ready")))))))))</x:f>
      </x:c>
      <x:c r="R40" s="18" t="str">
        <x:f>IF(OR(Q40&lt;&gt;"Ready",AND(LEN(G40&amp;"")=0,LEN(I40&amp;"")=0)),"",IF(MAX(IF(LEN(G40&amp;"")=0,0,INDEX($T$15:$T$39,MATCH(G40,$A$15:$A$39,0))+1+H40),IF(LEN(I40&amp;"")=0,0,INDEX($T$15:$T$39,MATCH(I40,$A$15:$A$39,0))+1+J40))&gt;2958465,"Unavailable: date limit",MAX(IF(LEN(G40&amp;"")=0,0,INDEX($T$15:$T$39,MATCH(G40,$A$15:$A$39,0))+1+H40),IF(LEN(I40&amp;"")=0,0,INDEX($T$15:$T$39,MATCH(I40,$A$15:$A$39,0))+1+J40))))</x:f>
      </x:c>
      <x:c r="S40" s="18" t="str">
        <x:f>IF(Q40&lt;&gt;"Ready","",IF(AND(OR(LEN(G40&amp;"")&gt;0,LEN(I40&amp;"")&gt;0),NOT(ISNUMBER(R40))),"",MAX($B$7,IF(LEN(E40&amp;"")=0,0,E40),IF(LEN(R40&amp;"")=0,0,R40))))</x:f>
      </x:c>
      <x:c r="T40" s="18" t="str">
        <x:f>IF(NOT(ISNUMBER(S40)),"",IF(S40+MAX(F40-1,0)&gt;2958465,"",S40+MAX(F40-1,0)))</x:f>
      </x:c>
      <x:c r="U40" s="17" t="str">
        <x:f>IF(NOT(ISNUMBER(T40)),"",T40-IF(LEN(K40&amp;"")=0,$B$8,K40))</x:f>
      </x:c>
      <x:c r="V40" s="17" t="str">
        <x:f>IF(LEN(P40&amp;"")=0,"",IF(P40&lt;&gt;"Recorded","Check: resolve input issue",IF(EXACT(L40,"Cancelled"),"Cancelled",IF(Q40&lt;&gt;"Ready","Check: dependency unresolved",IF(NOT(ISNUMBER(T40)),"Check: date limit exceeded",IF(EXACT(L40,"Complete"),"Complete recorded",IF(EXACT(L40,"Blocked"),"Blocked",IF(T40&lt;$B$9,"Planned finish passed",IF(S40&lt;=$B$9,"Start date reached","Scheduled")))))))))</x:f>
      </x:c>
    </x:row>
    <x:row r="41" ht="52" customHeight="1">
      <x:c r="A41" s="9"/>
      <x:c r="B41" s="9"/>
      <x:c r="C41" s="9"/>
      <x:c r="D41" s="9"/>
      <x:c r="E41" s="10"/>
      <x:c r="F41" s="9"/>
      <x:c r="G41" s="9"/>
      <x:c r="H41" s="9"/>
      <x:c r="I41" s="9"/>
      <x:c r="J41" s="9"/>
      <x:c r="K41" s="10"/>
      <x:c r="L41" s="9"/>
      <x:c r="M41" s="10"/>
      <x:c r="N41" s="9"/>
      <x:c r="O41" s="9"/>
      <x:c r="P41" s="17" t="str">
        <x:f>IF(COUNTA(A41:O41)=0,"",IF(OR(LEN(TRIM(A41&amp;""))=0,NOT(ISTEXT(A41)),NOT(EXACT(A41,TRIM(A41)))),"Check: ID missing or untrimmed",IF(OR(OR(ISNUMBER(FIND("*",A41)),ISNUMBER(FIND("?",A41)),ISNUMBER(FIND("~",A41))),OR(ISNUMBER(FIND("*",G41)),ISNUMBER(FIND("?",G41)),ISNUMBER(FIND("~",G41))),OR(ISNUMBER(FIND("*",I41)),ISNUMBER(FIND("?",I41)),ISNUMBER(FIND("~",I41)))),"Check: ID contains wildcard",IF(COUNTIFS($A$15:$A$74,A41)&gt;1,"Check: duplicate task ID",IF(OR(LEN(TRIM($B$6&amp;""))=0,NOT(IF(ISNUMBER($B$7),AND($B$7&gt;=1,$B$7&lt;=2958465,MOD($B$7,1)=0),FALSE)),NOT(IF(ISNUMBER($B$8),AND($B$8&gt;=1,$B$8&lt;=2958465,MOD($B$8,1)=0),FALSE)),NOT(IF(ISNUMBER($B$9),AND($B$9&gt;=1,$B$9&lt;=2958465,MOD($B$9,1)=0),FALSE)),$B$7&gt;$B$8),"Check: project setup",IF(OR(LEN(TRIM(B41&amp;""))=0,LEN(TRIM(C41&amp;""))=0,LEN(TRIM(D41&amp;""))=0),"Check: core fields missing",IF(NOT(IF(ISNUMBER(F41),AND(F41&gt;=0,F41&lt;=3650,MOD(F41,1)=0),FALSE)),"Check: duration must be whole 0-3650",IF(NOT(OR(EXACT(L41,"Not started"),EXACT(L41,"In progress"),EXACT(L41,"Blocked"),EXACT(L41,"Complete"),EXACT(L41,"Cancelled"))),"Check: task state invalid",IF(OR(AND(LEN(E41&amp;"")&gt;0,NOT(IF(ISNUMBER(E41),AND(E41&gt;=1,E41&lt;=2958465,MOD(E41,1)=0),FALSE))),AND(LEN(K41&amp;"")&gt;0,NOT(IF(ISNUMBER(K41),AND(K41&gt;=1,K41&lt;=2958465,MOD(K41,1)=0),FALSE))),AND(LEN(M41&amp;"")&gt;0,NOT(IF(ISNUMBER(M41),AND(M41&gt;=1,M41&lt;=2958465,MOD(M41,1)=0),FALSE)))),"Check: entered date invalid",IF(OR(AND(LEN(G41&amp;"")&gt;0,OR(LEN(TRIM(G41&amp;""))=0,NOT(ISTEXT(G41)),NOT(EXACT(G41,TRIM(G41))))),AND(LEN(I41&amp;"")&gt;0,OR(LEN(TRIM(I41&amp;""))=0,NOT(ISTEXT(I41)),NOT(EXACT(I41,TRIM(I41)))))),"Check: predecessor ID untrimmed",IF(OR(AND(LEN(G41&amp;"")&gt;0,NOT(IF(ISNUMBER(H41),AND(H41&gt;=0,H41&lt;=3650,MOD(H41,1)=0),FALSE))),AND(LEN(I41&amp;"")&gt;0,NOT(IF(ISNUMBER(J41),AND(J41&gt;=0,J41&lt;=3650,MOD(J41,1)=0),FALSE))),AND(LEN(G41&amp;"")=0,LEN(H41&amp;"")&gt;0),AND(LEN(I41&amp;"")=0,LEN(J41&amp;"")&gt;0)),"Check: lag needs linked predecessor",IF(AND(LEN(G41&amp;"")&gt;0,LEN(I41&amp;"")&gt;0,G41=I41),"Check: predecessor repeated",IF(AND(EXACT(L41,"Complete"),OR(LEN(M41&amp;"")=0,LEN(TRIM(N41&amp;""))=0)),"Check: completion record missing",IF(AND(LEN(M41&amp;"")&gt;0,OR(NOT(EXACT(L41,"Complete")),M41&gt;$B$9,M41&lt;$B$7)),"Check: actual finish inconsistent",IF(AND(NOT(EXACT(L41,"Complete")),LEN(TRIM(O41&amp;""))=0),"Check: next action or reason missing","Recorded")))))))))))))))</x:f>
      </x:c>
      <x:c r="Q41" s="17" t="str">
        <x:f>IF(LEN(P41&amp;"")=0,"",IF(P41&lt;&gt;"Recorded","Check: resolve input issue",IF(EXACT(L41,"Cancelled"),"Cancelled",IF(AND(LEN(G41&amp;"")&gt;0,COUNTIFS($A$15:$A$40,G41)&lt;&gt;1),"Check: predecessor absent or not earlier",IF(IF(LEN(G41&amp;"")=0,FALSE,NOT(EXACT(G41,INDEX($A$15:$A$40,MATCH(G41,$A$15:$A$40,0))))),"Check: predecessor case differs",IF(IF(LEN(G41&amp;"")=0,FALSE,NOT(ISNUMBER(INDEX($T$15:$T$40,MATCH(G41,$A$15:$A$40,0))))),"Check: predecessor finish unavailable",IF(AND(LEN(I41&amp;"")&gt;0,COUNTIFS($A$15:$A$40,I41)&lt;&gt;1),"Check: predecessor absent or not earlier",IF(IF(LEN(I41&amp;"")=0,FALSE,NOT(EXACT(I41,INDEX($A$15:$A$40,MATCH(I41,$A$15:$A$40,0))))),"Check: predecessor case differs",IF(IF(LEN(I41&amp;"")=0,FALSE,NOT(ISNUMBER(INDEX($T$15:$T$40,MATCH(I41,$A$15:$A$40,0))))),"Check: predecessor finish unavailable","Ready")))))))))</x:f>
      </x:c>
      <x:c r="R41" s="18" t="str">
        <x:f>IF(OR(Q41&lt;&gt;"Ready",AND(LEN(G41&amp;"")=0,LEN(I41&amp;"")=0)),"",IF(MAX(IF(LEN(G41&amp;"")=0,0,INDEX($T$15:$T$40,MATCH(G41,$A$15:$A$40,0))+1+H41),IF(LEN(I41&amp;"")=0,0,INDEX($T$15:$T$40,MATCH(I41,$A$15:$A$40,0))+1+J41))&gt;2958465,"Unavailable: date limit",MAX(IF(LEN(G41&amp;"")=0,0,INDEX($T$15:$T$40,MATCH(G41,$A$15:$A$40,0))+1+H41),IF(LEN(I41&amp;"")=0,0,INDEX($T$15:$T$40,MATCH(I41,$A$15:$A$40,0))+1+J41))))</x:f>
      </x:c>
      <x:c r="S41" s="18" t="str">
        <x:f>IF(Q41&lt;&gt;"Ready","",IF(AND(OR(LEN(G41&amp;"")&gt;0,LEN(I41&amp;"")&gt;0),NOT(ISNUMBER(R41))),"",MAX($B$7,IF(LEN(E41&amp;"")=0,0,E41),IF(LEN(R41&amp;"")=0,0,R41))))</x:f>
      </x:c>
      <x:c r="T41" s="18" t="str">
        <x:f>IF(NOT(ISNUMBER(S41)),"",IF(S41+MAX(F41-1,0)&gt;2958465,"",S41+MAX(F41-1,0)))</x:f>
      </x:c>
      <x:c r="U41" s="17" t="str">
        <x:f>IF(NOT(ISNUMBER(T41)),"",T41-IF(LEN(K41&amp;"")=0,$B$8,K41))</x:f>
      </x:c>
      <x:c r="V41" s="17" t="str">
        <x:f>IF(LEN(P41&amp;"")=0,"",IF(P41&lt;&gt;"Recorded","Check: resolve input issue",IF(EXACT(L41,"Cancelled"),"Cancelled",IF(Q41&lt;&gt;"Ready","Check: dependency unresolved",IF(NOT(ISNUMBER(T41)),"Check: date limit exceeded",IF(EXACT(L41,"Complete"),"Complete recorded",IF(EXACT(L41,"Blocked"),"Blocked",IF(T41&lt;$B$9,"Planned finish passed",IF(S41&lt;=$B$9,"Start date reached","Scheduled")))))))))</x:f>
      </x:c>
    </x:row>
    <x:row r="42" ht="52" customHeight="1">
      <x:c r="A42" s="9"/>
      <x:c r="B42" s="9"/>
      <x:c r="C42" s="9"/>
      <x:c r="D42" s="9"/>
      <x:c r="E42" s="10"/>
      <x:c r="F42" s="9"/>
      <x:c r="G42" s="9"/>
      <x:c r="H42" s="9"/>
      <x:c r="I42" s="9"/>
      <x:c r="J42" s="9"/>
      <x:c r="K42" s="10"/>
      <x:c r="L42" s="9"/>
      <x:c r="M42" s="10"/>
      <x:c r="N42" s="9"/>
      <x:c r="O42" s="9"/>
      <x:c r="P42" s="17" t="str">
        <x:f>IF(COUNTA(A42:O42)=0,"",IF(OR(LEN(TRIM(A42&amp;""))=0,NOT(ISTEXT(A42)),NOT(EXACT(A42,TRIM(A42)))),"Check: ID missing or untrimmed",IF(OR(OR(ISNUMBER(FIND("*",A42)),ISNUMBER(FIND("?",A42)),ISNUMBER(FIND("~",A42))),OR(ISNUMBER(FIND("*",G42)),ISNUMBER(FIND("?",G42)),ISNUMBER(FIND("~",G42))),OR(ISNUMBER(FIND("*",I42)),ISNUMBER(FIND("?",I42)),ISNUMBER(FIND("~",I42)))),"Check: ID contains wildcard",IF(COUNTIFS($A$15:$A$74,A42)&gt;1,"Check: duplicate task ID",IF(OR(LEN(TRIM($B$6&amp;""))=0,NOT(IF(ISNUMBER($B$7),AND($B$7&gt;=1,$B$7&lt;=2958465,MOD($B$7,1)=0),FALSE)),NOT(IF(ISNUMBER($B$8),AND($B$8&gt;=1,$B$8&lt;=2958465,MOD($B$8,1)=0),FALSE)),NOT(IF(ISNUMBER($B$9),AND($B$9&gt;=1,$B$9&lt;=2958465,MOD($B$9,1)=0),FALSE)),$B$7&gt;$B$8),"Check: project setup",IF(OR(LEN(TRIM(B42&amp;""))=0,LEN(TRIM(C42&amp;""))=0,LEN(TRIM(D42&amp;""))=0),"Check: core fields missing",IF(NOT(IF(ISNUMBER(F42),AND(F42&gt;=0,F42&lt;=3650,MOD(F42,1)=0),FALSE)),"Check: duration must be whole 0-3650",IF(NOT(OR(EXACT(L42,"Not started"),EXACT(L42,"In progress"),EXACT(L42,"Blocked"),EXACT(L42,"Complete"),EXACT(L42,"Cancelled"))),"Check: task state invalid",IF(OR(AND(LEN(E42&amp;"")&gt;0,NOT(IF(ISNUMBER(E42),AND(E42&gt;=1,E42&lt;=2958465,MOD(E42,1)=0),FALSE))),AND(LEN(K42&amp;"")&gt;0,NOT(IF(ISNUMBER(K42),AND(K42&gt;=1,K42&lt;=2958465,MOD(K42,1)=0),FALSE))),AND(LEN(M42&amp;"")&gt;0,NOT(IF(ISNUMBER(M42),AND(M42&gt;=1,M42&lt;=2958465,MOD(M42,1)=0),FALSE)))),"Check: entered date invalid",IF(OR(AND(LEN(G42&amp;"")&gt;0,OR(LEN(TRIM(G42&amp;""))=0,NOT(ISTEXT(G42)),NOT(EXACT(G42,TRIM(G42))))),AND(LEN(I42&amp;"")&gt;0,OR(LEN(TRIM(I42&amp;""))=0,NOT(ISTEXT(I42)),NOT(EXACT(I42,TRIM(I42)))))),"Check: predecessor ID untrimmed",IF(OR(AND(LEN(G42&amp;"")&gt;0,NOT(IF(ISNUMBER(H42),AND(H42&gt;=0,H42&lt;=3650,MOD(H42,1)=0),FALSE))),AND(LEN(I42&amp;"")&gt;0,NOT(IF(ISNUMBER(J42),AND(J42&gt;=0,J42&lt;=3650,MOD(J42,1)=0),FALSE))),AND(LEN(G42&amp;"")=0,LEN(H42&amp;"")&gt;0),AND(LEN(I42&amp;"")=0,LEN(J42&amp;"")&gt;0)),"Check: lag needs linked predecessor",IF(AND(LEN(G42&amp;"")&gt;0,LEN(I42&amp;"")&gt;0,G42=I42),"Check: predecessor repeated",IF(AND(EXACT(L42,"Complete"),OR(LEN(M42&amp;"")=0,LEN(TRIM(N42&amp;""))=0)),"Check: completion record missing",IF(AND(LEN(M42&amp;"")&gt;0,OR(NOT(EXACT(L42,"Complete")),M42&gt;$B$9,M42&lt;$B$7)),"Check: actual finish inconsistent",IF(AND(NOT(EXACT(L42,"Complete")),LEN(TRIM(O42&amp;""))=0),"Check: next action or reason missing","Recorded")))))))))))))))</x:f>
      </x:c>
      <x:c r="Q42" s="17" t="str">
        <x:f>IF(LEN(P42&amp;"")=0,"",IF(P42&lt;&gt;"Recorded","Check: resolve input issue",IF(EXACT(L42,"Cancelled"),"Cancelled",IF(AND(LEN(G42&amp;"")&gt;0,COUNTIFS($A$15:$A$41,G42)&lt;&gt;1),"Check: predecessor absent or not earlier",IF(IF(LEN(G42&amp;"")=0,FALSE,NOT(EXACT(G42,INDEX($A$15:$A$41,MATCH(G42,$A$15:$A$41,0))))),"Check: predecessor case differs",IF(IF(LEN(G42&amp;"")=0,FALSE,NOT(ISNUMBER(INDEX($T$15:$T$41,MATCH(G42,$A$15:$A$41,0))))),"Check: predecessor finish unavailable",IF(AND(LEN(I42&amp;"")&gt;0,COUNTIFS($A$15:$A$41,I42)&lt;&gt;1),"Check: predecessor absent or not earlier",IF(IF(LEN(I42&amp;"")=0,FALSE,NOT(EXACT(I42,INDEX($A$15:$A$41,MATCH(I42,$A$15:$A$41,0))))),"Check: predecessor case differs",IF(IF(LEN(I42&amp;"")=0,FALSE,NOT(ISNUMBER(INDEX($T$15:$T$41,MATCH(I42,$A$15:$A$41,0))))),"Check: predecessor finish unavailable","Ready")))))))))</x:f>
      </x:c>
      <x:c r="R42" s="18" t="str">
        <x:f>IF(OR(Q42&lt;&gt;"Ready",AND(LEN(G42&amp;"")=0,LEN(I42&amp;"")=0)),"",IF(MAX(IF(LEN(G42&amp;"")=0,0,INDEX($T$15:$T$41,MATCH(G42,$A$15:$A$41,0))+1+H42),IF(LEN(I42&amp;"")=0,0,INDEX($T$15:$T$41,MATCH(I42,$A$15:$A$41,0))+1+J42))&gt;2958465,"Unavailable: date limit",MAX(IF(LEN(G42&amp;"")=0,0,INDEX($T$15:$T$41,MATCH(G42,$A$15:$A$41,0))+1+H42),IF(LEN(I42&amp;"")=0,0,INDEX($T$15:$T$41,MATCH(I42,$A$15:$A$41,0))+1+J42))))</x:f>
      </x:c>
      <x:c r="S42" s="18" t="str">
        <x:f>IF(Q42&lt;&gt;"Ready","",IF(AND(OR(LEN(G42&amp;"")&gt;0,LEN(I42&amp;"")&gt;0),NOT(ISNUMBER(R42))),"",MAX($B$7,IF(LEN(E42&amp;"")=0,0,E42),IF(LEN(R42&amp;"")=0,0,R42))))</x:f>
      </x:c>
      <x:c r="T42" s="18" t="str">
        <x:f>IF(NOT(ISNUMBER(S42)),"",IF(S42+MAX(F42-1,0)&gt;2958465,"",S42+MAX(F42-1,0)))</x:f>
      </x:c>
      <x:c r="U42" s="17" t="str">
        <x:f>IF(NOT(ISNUMBER(T42)),"",T42-IF(LEN(K42&amp;"")=0,$B$8,K42))</x:f>
      </x:c>
      <x:c r="V42" s="17" t="str">
        <x:f>IF(LEN(P42&amp;"")=0,"",IF(P42&lt;&gt;"Recorded","Check: resolve input issue",IF(EXACT(L42,"Cancelled"),"Cancelled",IF(Q42&lt;&gt;"Ready","Check: dependency unresolved",IF(NOT(ISNUMBER(T42)),"Check: date limit exceeded",IF(EXACT(L42,"Complete"),"Complete recorded",IF(EXACT(L42,"Blocked"),"Blocked",IF(T42&lt;$B$9,"Planned finish passed",IF(S42&lt;=$B$9,"Start date reached","Scheduled")))))))))</x:f>
      </x:c>
    </x:row>
    <x:row r="43" ht="52" customHeight="1">
      <x:c r="A43" s="9"/>
      <x:c r="B43" s="9"/>
      <x:c r="C43" s="9"/>
      <x:c r="D43" s="9"/>
      <x:c r="E43" s="10"/>
      <x:c r="F43" s="9"/>
      <x:c r="G43" s="9"/>
      <x:c r="H43" s="9"/>
      <x:c r="I43" s="9"/>
      <x:c r="J43" s="9"/>
      <x:c r="K43" s="10"/>
      <x:c r="L43" s="9"/>
      <x:c r="M43" s="10"/>
      <x:c r="N43" s="9"/>
      <x:c r="O43" s="9"/>
      <x:c r="P43" s="17" t="str">
        <x:f>IF(COUNTA(A43:O43)=0,"",IF(OR(LEN(TRIM(A43&amp;""))=0,NOT(ISTEXT(A43)),NOT(EXACT(A43,TRIM(A43)))),"Check: ID missing or untrimmed",IF(OR(OR(ISNUMBER(FIND("*",A43)),ISNUMBER(FIND("?",A43)),ISNUMBER(FIND("~",A43))),OR(ISNUMBER(FIND("*",G43)),ISNUMBER(FIND("?",G43)),ISNUMBER(FIND("~",G43))),OR(ISNUMBER(FIND("*",I43)),ISNUMBER(FIND("?",I43)),ISNUMBER(FIND("~",I43)))),"Check: ID contains wildcard",IF(COUNTIFS($A$15:$A$74,A43)&gt;1,"Check: duplicate task ID",IF(OR(LEN(TRIM($B$6&amp;""))=0,NOT(IF(ISNUMBER($B$7),AND($B$7&gt;=1,$B$7&lt;=2958465,MOD($B$7,1)=0),FALSE)),NOT(IF(ISNUMBER($B$8),AND($B$8&gt;=1,$B$8&lt;=2958465,MOD($B$8,1)=0),FALSE)),NOT(IF(ISNUMBER($B$9),AND($B$9&gt;=1,$B$9&lt;=2958465,MOD($B$9,1)=0),FALSE)),$B$7&gt;$B$8),"Check: project setup",IF(OR(LEN(TRIM(B43&amp;""))=0,LEN(TRIM(C43&amp;""))=0,LEN(TRIM(D43&amp;""))=0),"Check: core fields missing",IF(NOT(IF(ISNUMBER(F43),AND(F43&gt;=0,F43&lt;=3650,MOD(F43,1)=0),FALSE)),"Check: duration must be whole 0-3650",IF(NOT(OR(EXACT(L43,"Not started"),EXACT(L43,"In progress"),EXACT(L43,"Blocked"),EXACT(L43,"Complete"),EXACT(L43,"Cancelled"))),"Check: task state invalid",IF(OR(AND(LEN(E43&amp;"")&gt;0,NOT(IF(ISNUMBER(E43),AND(E43&gt;=1,E43&lt;=2958465,MOD(E43,1)=0),FALSE))),AND(LEN(K43&amp;"")&gt;0,NOT(IF(ISNUMBER(K43),AND(K43&gt;=1,K43&lt;=2958465,MOD(K43,1)=0),FALSE))),AND(LEN(M43&amp;"")&gt;0,NOT(IF(ISNUMBER(M43),AND(M43&gt;=1,M43&lt;=2958465,MOD(M43,1)=0),FALSE)))),"Check: entered date invalid",IF(OR(AND(LEN(G43&amp;"")&gt;0,OR(LEN(TRIM(G43&amp;""))=0,NOT(ISTEXT(G43)),NOT(EXACT(G43,TRIM(G43))))),AND(LEN(I43&amp;"")&gt;0,OR(LEN(TRIM(I43&amp;""))=0,NOT(ISTEXT(I43)),NOT(EXACT(I43,TRIM(I43)))))),"Check: predecessor ID untrimmed",IF(OR(AND(LEN(G43&amp;"")&gt;0,NOT(IF(ISNUMBER(H43),AND(H43&gt;=0,H43&lt;=3650,MOD(H43,1)=0),FALSE))),AND(LEN(I43&amp;"")&gt;0,NOT(IF(ISNUMBER(J43),AND(J43&gt;=0,J43&lt;=3650,MOD(J43,1)=0),FALSE))),AND(LEN(G43&amp;"")=0,LEN(H43&amp;"")&gt;0),AND(LEN(I43&amp;"")=0,LEN(J43&amp;"")&gt;0)),"Check: lag needs linked predecessor",IF(AND(LEN(G43&amp;"")&gt;0,LEN(I43&amp;"")&gt;0,G43=I43),"Check: predecessor repeated",IF(AND(EXACT(L43,"Complete"),OR(LEN(M43&amp;"")=0,LEN(TRIM(N43&amp;""))=0)),"Check: completion record missing",IF(AND(LEN(M43&amp;"")&gt;0,OR(NOT(EXACT(L43,"Complete")),M43&gt;$B$9,M43&lt;$B$7)),"Check: actual finish inconsistent",IF(AND(NOT(EXACT(L43,"Complete")),LEN(TRIM(O43&amp;""))=0),"Check: next action or reason missing","Recorded")))))))))))))))</x:f>
      </x:c>
      <x:c r="Q43" s="17" t="str">
        <x:f>IF(LEN(P43&amp;"")=0,"",IF(P43&lt;&gt;"Recorded","Check: resolve input issue",IF(EXACT(L43,"Cancelled"),"Cancelled",IF(AND(LEN(G43&amp;"")&gt;0,COUNTIFS($A$15:$A$42,G43)&lt;&gt;1),"Check: predecessor absent or not earlier",IF(IF(LEN(G43&amp;"")=0,FALSE,NOT(EXACT(G43,INDEX($A$15:$A$42,MATCH(G43,$A$15:$A$42,0))))),"Check: predecessor case differs",IF(IF(LEN(G43&amp;"")=0,FALSE,NOT(ISNUMBER(INDEX($T$15:$T$42,MATCH(G43,$A$15:$A$42,0))))),"Check: predecessor finish unavailable",IF(AND(LEN(I43&amp;"")&gt;0,COUNTIFS($A$15:$A$42,I43)&lt;&gt;1),"Check: predecessor absent or not earlier",IF(IF(LEN(I43&amp;"")=0,FALSE,NOT(EXACT(I43,INDEX($A$15:$A$42,MATCH(I43,$A$15:$A$42,0))))),"Check: predecessor case differs",IF(IF(LEN(I43&amp;"")=0,FALSE,NOT(ISNUMBER(INDEX($T$15:$T$42,MATCH(I43,$A$15:$A$42,0))))),"Check: predecessor finish unavailable","Ready")))))))))</x:f>
      </x:c>
      <x:c r="R43" s="18" t="str">
        <x:f>IF(OR(Q43&lt;&gt;"Ready",AND(LEN(G43&amp;"")=0,LEN(I43&amp;"")=0)),"",IF(MAX(IF(LEN(G43&amp;"")=0,0,INDEX($T$15:$T$42,MATCH(G43,$A$15:$A$42,0))+1+H43),IF(LEN(I43&amp;"")=0,0,INDEX($T$15:$T$42,MATCH(I43,$A$15:$A$42,0))+1+J43))&gt;2958465,"Unavailable: date limit",MAX(IF(LEN(G43&amp;"")=0,0,INDEX($T$15:$T$42,MATCH(G43,$A$15:$A$42,0))+1+H43),IF(LEN(I43&amp;"")=0,0,INDEX($T$15:$T$42,MATCH(I43,$A$15:$A$42,0))+1+J43))))</x:f>
      </x:c>
      <x:c r="S43" s="18" t="str">
        <x:f>IF(Q43&lt;&gt;"Ready","",IF(AND(OR(LEN(G43&amp;"")&gt;0,LEN(I43&amp;"")&gt;0),NOT(ISNUMBER(R43))),"",MAX($B$7,IF(LEN(E43&amp;"")=0,0,E43),IF(LEN(R43&amp;"")=0,0,R43))))</x:f>
      </x:c>
      <x:c r="T43" s="18" t="str">
        <x:f>IF(NOT(ISNUMBER(S43)),"",IF(S43+MAX(F43-1,0)&gt;2958465,"",S43+MAX(F43-1,0)))</x:f>
      </x:c>
      <x:c r="U43" s="17" t="str">
        <x:f>IF(NOT(ISNUMBER(T43)),"",T43-IF(LEN(K43&amp;"")=0,$B$8,K43))</x:f>
      </x:c>
      <x:c r="V43" s="17" t="str">
        <x:f>IF(LEN(P43&amp;"")=0,"",IF(P43&lt;&gt;"Recorded","Check: resolve input issue",IF(EXACT(L43,"Cancelled"),"Cancelled",IF(Q43&lt;&gt;"Ready","Check: dependency unresolved",IF(NOT(ISNUMBER(T43)),"Check: date limit exceeded",IF(EXACT(L43,"Complete"),"Complete recorded",IF(EXACT(L43,"Blocked"),"Blocked",IF(T43&lt;$B$9,"Planned finish passed",IF(S43&lt;=$B$9,"Start date reached","Scheduled")))))))))</x:f>
      </x:c>
    </x:row>
    <x:row r="44" ht="52" customHeight="1">
      <x:c r="A44" s="9"/>
      <x:c r="B44" s="9"/>
      <x:c r="C44" s="9"/>
      <x:c r="D44" s="9"/>
      <x:c r="E44" s="10"/>
      <x:c r="F44" s="9"/>
      <x:c r="G44" s="9"/>
      <x:c r="H44" s="9"/>
      <x:c r="I44" s="9"/>
      <x:c r="J44" s="9"/>
      <x:c r="K44" s="10"/>
      <x:c r="L44" s="9"/>
      <x:c r="M44" s="10"/>
      <x:c r="N44" s="9"/>
      <x:c r="O44" s="9"/>
      <x:c r="P44" s="17" t="str">
        <x:f>IF(COUNTA(A44:O44)=0,"",IF(OR(LEN(TRIM(A44&amp;""))=0,NOT(ISTEXT(A44)),NOT(EXACT(A44,TRIM(A44)))),"Check: ID missing or untrimmed",IF(OR(OR(ISNUMBER(FIND("*",A44)),ISNUMBER(FIND("?",A44)),ISNUMBER(FIND("~",A44))),OR(ISNUMBER(FIND("*",G44)),ISNUMBER(FIND("?",G44)),ISNUMBER(FIND("~",G44))),OR(ISNUMBER(FIND("*",I44)),ISNUMBER(FIND("?",I44)),ISNUMBER(FIND("~",I44)))),"Check: ID contains wildcard",IF(COUNTIFS($A$15:$A$74,A44)&gt;1,"Check: duplicate task ID",IF(OR(LEN(TRIM($B$6&amp;""))=0,NOT(IF(ISNUMBER($B$7),AND($B$7&gt;=1,$B$7&lt;=2958465,MOD($B$7,1)=0),FALSE)),NOT(IF(ISNUMBER($B$8),AND($B$8&gt;=1,$B$8&lt;=2958465,MOD($B$8,1)=0),FALSE)),NOT(IF(ISNUMBER($B$9),AND($B$9&gt;=1,$B$9&lt;=2958465,MOD($B$9,1)=0),FALSE)),$B$7&gt;$B$8),"Check: project setup",IF(OR(LEN(TRIM(B44&amp;""))=0,LEN(TRIM(C44&amp;""))=0,LEN(TRIM(D44&amp;""))=0),"Check: core fields missing",IF(NOT(IF(ISNUMBER(F44),AND(F44&gt;=0,F44&lt;=3650,MOD(F44,1)=0),FALSE)),"Check: duration must be whole 0-3650",IF(NOT(OR(EXACT(L44,"Not started"),EXACT(L44,"In progress"),EXACT(L44,"Blocked"),EXACT(L44,"Complete"),EXACT(L44,"Cancelled"))),"Check: task state invalid",IF(OR(AND(LEN(E44&amp;"")&gt;0,NOT(IF(ISNUMBER(E44),AND(E44&gt;=1,E44&lt;=2958465,MOD(E44,1)=0),FALSE))),AND(LEN(K44&amp;"")&gt;0,NOT(IF(ISNUMBER(K44),AND(K44&gt;=1,K44&lt;=2958465,MOD(K44,1)=0),FALSE))),AND(LEN(M44&amp;"")&gt;0,NOT(IF(ISNUMBER(M44),AND(M44&gt;=1,M44&lt;=2958465,MOD(M44,1)=0),FALSE)))),"Check: entered date invalid",IF(OR(AND(LEN(G44&amp;"")&gt;0,OR(LEN(TRIM(G44&amp;""))=0,NOT(ISTEXT(G44)),NOT(EXACT(G44,TRIM(G44))))),AND(LEN(I44&amp;"")&gt;0,OR(LEN(TRIM(I44&amp;""))=0,NOT(ISTEXT(I44)),NOT(EXACT(I44,TRIM(I44)))))),"Check: predecessor ID untrimmed",IF(OR(AND(LEN(G44&amp;"")&gt;0,NOT(IF(ISNUMBER(H44),AND(H44&gt;=0,H44&lt;=3650,MOD(H44,1)=0),FALSE))),AND(LEN(I44&amp;"")&gt;0,NOT(IF(ISNUMBER(J44),AND(J44&gt;=0,J44&lt;=3650,MOD(J44,1)=0),FALSE))),AND(LEN(G44&amp;"")=0,LEN(H44&amp;"")&gt;0),AND(LEN(I44&amp;"")=0,LEN(J44&amp;"")&gt;0)),"Check: lag needs linked predecessor",IF(AND(LEN(G44&amp;"")&gt;0,LEN(I44&amp;"")&gt;0,G44=I44),"Check: predecessor repeated",IF(AND(EXACT(L44,"Complete"),OR(LEN(M44&amp;"")=0,LEN(TRIM(N44&amp;""))=0)),"Check: completion record missing",IF(AND(LEN(M44&amp;"")&gt;0,OR(NOT(EXACT(L44,"Complete")),M44&gt;$B$9,M44&lt;$B$7)),"Check: actual finish inconsistent",IF(AND(NOT(EXACT(L44,"Complete")),LEN(TRIM(O44&amp;""))=0),"Check: next action or reason missing","Recorded")))))))))))))))</x:f>
      </x:c>
      <x:c r="Q44" s="17" t="str">
        <x:f>IF(LEN(P44&amp;"")=0,"",IF(P44&lt;&gt;"Recorded","Check: resolve input issue",IF(EXACT(L44,"Cancelled"),"Cancelled",IF(AND(LEN(G44&amp;"")&gt;0,COUNTIFS($A$15:$A$43,G44)&lt;&gt;1),"Check: predecessor absent or not earlier",IF(IF(LEN(G44&amp;"")=0,FALSE,NOT(EXACT(G44,INDEX($A$15:$A$43,MATCH(G44,$A$15:$A$43,0))))),"Check: predecessor case differs",IF(IF(LEN(G44&amp;"")=0,FALSE,NOT(ISNUMBER(INDEX($T$15:$T$43,MATCH(G44,$A$15:$A$43,0))))),"Check: predecessor finish unavailable",IF(AND(LEN(I44&amp;"")&gt;0,COUNTIFS($A$15:$A$43,I44)&lt;&gt;1),"Check: predecessor absent or not earlier",IF(IF(LEN(I44&amp;"")=0,FALSE,NOT(EXACT(I44,INDEX($A$15:$A$43,MATCH(I44,$A$15:$A$43,0))))),"Check: predecessor case differs",IF(IF(LEN(I44&amp;"")=0,FALSE,NOT(ISNUMBER(INDEX($T$15:$T$43,MATCH(I44,$A$15:$A$43,0))))),"Check: predecessor finish unavailable","Ready")))))))))</x:f>
      </x:c>
      <x:c r="R44" s="18" t="str">
        <x:f>IF(OR(Q44&lt;&gt;"Ready",AND(LEN(G44&amp;"")=0,LEN(I44&amp;"")=0)),"",IF(MAX(IF(LEN(G44&amp;"")=0,0,INDEX($T$15:$T$43,MATCH(G44,$A$15:$A$43,0))+1+H44),IF(LEN(I44&amp;"")=0,0,INDEX($T$15:$T$43,MATCH(I44,$A$15:$A$43,0))+1+J44))&gt;2958465,"Unavailable: date limit",MAX(IF(LEN(G44&amp;"")=0,0,INDEX($T$15:$T$43,MATCH(G44,$A$15:$A$43,0))+1+H44),IF(LEN(I44&amp;"")=0,0,INDEX($T$15:$T$43,MATCH(I44,$A$15:$A$43,0))+1+J44))))</x:f>
      </x:c>
      <x:c r="S44" s="18" t="str">
        <x:f>IF(Q44&lt;&gt;"Ready","",IF(AND(OR(LEN(G44&amp;"")&gt;0,LEN(I44&amp;"")&gt;0),NOT(ISNUMBER(R44))),"",MAX($B$7,IF(LEN(E44&amp;"")=0,0,E44),IF(LEN(R44&amp;"")=0,0,R44))))</x:f>
      </x:c>
      <x:c r="T44" s="18" t="str">
        <x:f>IF(NOT(ISNUMBER(S44)),"",IF(S44+MAX(F44-1,0)&gt;2958465,"",S44+MAX(F44-1,0)))</x:f>
      </x:c>
      <x:c r="U44" s="17" t="str">
        <x:f>IF(NOT(ISNUMBER(T44)),"",T44-IF(LEN(K44&amp;"")=0,$B$8,K44))</x:f>
      </x:c>
      <x:c r="V44" s="17" t="str">
        <x:f>IF(LEN(P44&amp;"")=0,"",IF(P44&lt;&gt;"Recorded","Check: resolve input issue",IF(EXACT(L44,"Cancelled"),"Cancelled",IF(Q44&lt;&gt;"Ready","Check: dependency unresolved",IF(NOT(ISNUMBER(T44)),"Check: date limit exceeded",IF(EXACT(L44,"Complete"),"Complete recorded",IF(EXACT(L44,"Blocked"),"Blocked",IF(T44&lt;$B$9,"Planned finish passed",IF(S44&lt;=$B$9,"Start date reached","Scheduled")))))))))</x:f>
      </x:c>
    </x:row>
    <x:row r="45" ht="52" customHeight="1">
      <x:c r="A45" s="9"/>
      <x:c r="B45" s="9"/>
      <x:c r="C45" s="9"/>
      <x:c r="D45" s="9"/>
      <x:c r="E45" s="10"/>
      <x:c r="F45" s="9"/>
      <x:c r="G45" s="9"/>
      <x:c r="H45" s="9"/>
      <x:c r="I45" s="9"/>
      <x:c r="J45" s="9"/>
      <x:c r="K45" s="10"/>
      <x:c r="L45" s="9"/>
      <x:c r="M45" s="10"/>
      <x:c r="N45" s="9"/>
      <x:c r="O45" s="9"/>
      <x:c r="P45" s="17" t="str">
        <x:f>IF(COUNTA(A45:O45)=0,"",IF(OR(LEN(TRIM(A45&amp;""))=0,NOT(ISTEXT(A45)),NOT(EXACT(A45,TRIM(A45)))),"Check: ID missing or untrimmed",IF(OR(OR(ISNUMBER(FIND("*",A45)),ISNUMBER(FIND("?",A45)),ISNUMBER(FIND("~",A45))),OR(ISNUMBER(FIND("*",G45)),ISNUMBER(FIND("?",G45)),ISNUMBER(FIND("~",G45))),OR(ISNUMBER(FIND("*",I45)),ISNUMBER(FIND("?",I45)),ISNUMBER(FIND("~",I45)))),"Check: ID contains wildcard",IF(COUNTIFS($A$15:$A$74,A45)&gt;1,"Check: duplicate task ID",IF(OR(LEN(TRIM($B$6&amp;""))=0,NOT(IF(ISNUMBER($B$7),AND($B$7&gt;=1,$B$7&lt;=2958465,MOD($B$7,1)=0),FALSE)),NOT(IF(ISNUMBER($B$8),AND($B$8&gt;=1,$B$8&lt;=2958465,MOD($B$8,1)=0),FALSE)),NOT(IF(ISNUMBER($B$9),AND($B$9&gt;=1,$B$9&lt;=2958465,MOD($B$9,1)=0),FALSE)),$B$7&gt;$B$8),"Check: project setup",IF(OR(LEN(TRIM(B45&amp;""))=0,LEN(TRIM(C45&amp;""))=0,LEN(TRIM(D45&amp;""))=0),"Check: core fields missing",IF(NOT(IF(ISNUMBER(F45),AND(F45&gt;=0,F45&lt;=3650,MOD(F45,1)=0),FALSE)),"Check: duration must be whole 0-3650",IF(NOT(OR(EXACT(L45,"Not started"),EXACT(L45,"In progress"),EXACT(L45,"Blocked"),EXACT(L45,"Complete"),EXACT(L45,"Cancelled"))),"Check: task state invalid",IF(OR(AND(LEN(E45&amp;"")&gt;0,NOT(IF(ISNUMBER(E45),AND(E45&gt;=1,E45&lt;=2958465,MOD(E45,1)=0),FALSE))),AND(LEN(K45&amp;"")&gt;0,NOT(IF(ISNUMBER(K45),AND(K45&gt;=1,K45&lt;=2958465,MOD(K45,1)=0),FALSE))),AND(LEN(M45&amp;"")&gt;0,NOT(IF(ISNUMBER(M45),AND(M45&gt;=1,M45&lt;=2958465,MOD(M45,1)=0),FALSE)))),"Check: entered date invalid",IF(OR(AND(LEN(G45&amp;"")&gt;0,OR(LEN(TRIM(G45&amp;""))=0,NOT(ISTEXT(G45)),NOT(EXACT(G45,TRIM(G45))))),AND(LEN(I45&amp;"")&gt;0,OR(LEN(TRIM(I45&amp;""))=0,NOT(ISTEXT(I45)),NOT(EXACT(I45,TRIM(I45)))))),"Check: predecessor ID untrimmed",IF(OR(AND(LEN(G45&amp;"")&gt;0,NOT(IF(ISNUMBER(H45),AND(H45&gt;=0,H45&lt;=3650,MOD(H45,1)=0),FALSE))),AND(LEN(I45&amp;"")&gt;0,NOT(IF(ISNUMBER(J45),AND(J45&gt;=0,J45&lt;=3650,MOD(J45,1)=0),FALSE))),AND(LEN(G45&amp;"")=0,LEN(H45&amp;"")&gt;0),AND(LEN(I45&amp;"")=0,LEN(J45&amp;"")&gt;0)),"Check: lag needs linked predecessor",IF(AND(LEN(G45&amp;"")&gt;0,LEN(I45&amp;"")&gt;0,G45=I45),"Check: predecessor repeated",IF(AND(EXACT(L45,"Complete"),OR(LEN(M45&amp;"")=0,LEN(TRIM(N45&amp;""))=0)),"Check: completion record missing",IF(AND(LEN(M45&amp;"")&gt;0,OR(NOT(EXACT(L45,"Complete")),M45&gt;$B$9,M45&lt;$B$7)),"Check: actual finish inconsistent",IF(AND(NOT(EXACT(L45,"Complete")),LEN(TRIM(O45&amp;""))=0),"Check: next action or reason missing","Recorded")))))))))))))))</x:f>
      </x:c>
      <x:c r="Q45" s="17" t="str">
        <x:f>IF(LEN(P45&amp;"")=0,"",IF(P45&lt;&gt;"Recorded","Check: resolve input issue",IF(EXACT(L45,"Cancelled"),"Cancelled",IF(AND(LEN(G45&amp;"")&gt;0,COUNTIFS($A$15:$A$44,G45)&lt;&gt;1),"Check: predecessor absent or not earlier",IF(IF(LEN(G45&amp;"")=0,FALSE,NOT(EXACT(G45,INDEX($A$15:$A$44,MATCH(G45,$A$15:$A$44,0))))),"Check: predecessor case differs",IF(IF(LEN(G45&amp;"")=0,FALSE,NOT(ISNUMBER(INDEX($T$15:$T$44,MATCH(G45,$A$15:$A$44,0))))),"Check: predecessor finish unavailable",IF(AND(LEN(I45&amp;"")&gt;0,COUNTIFS($A$15:$A$44,I45)&lt;&gt;1),"Check: predecessor absent or not earlier",IF(IF(LEN(I45&amp;"")=0,FALSE,NOT(EXACT(I45,INDEX($A$15:$A$44,MATCH(I45,$A$15:$A$44,0))))),"Check: predecessor case differs",IF(IF(LEN(I45&amp;"")=0,FALSE,NOT(ISNUMBER(INDEX($T$15:$T$44,MATCH(I45,$A$15:$A$44,0))))),"Check: predecessor finish unavailable","Ready")))))))))</x:f>
      </x:c>
      <x:c r="R45" s="18" t="str">
        <x:f>IF(OR(Q45&lt;&gt;"Ready",AND(LEN(G45&amp;"")=0,LEN(I45&amp;"")=0)),"",IF(MAX(IF(LEN(G45&amp;"")=0,0,INDEX($T$15:$T$44,MATCH(G45,$A$15:$A$44,0))+1+H45),IF(LEN(I45&amp;"")=0,0,INDEX($T$15:$T$44,MATCH(I45,$A$15:$A$44,0))+1+J45))&gt;2958465,"Unavailable: date limit",MAX(IF(LEN(G45&amp;"")=0,0,INDEX($T$15:$T$44,MATCH(G45,$A$15:$A$44,0))+1+H45),IF(LEN(I45&amp;"")=0,0,INDEX($T$15:$T$44,MATCH(I45,$A$15:$A$44,0))+1+J45))))</x:f>
      </x:c>
      <x:c r="S45" s="18" t="str">
        <x:f>IF(Q45&lt;&gt;"Ready","",IF(AND(OR(LEN(G45&amp;"")&gt;0,LEN(I45&amp;"")&gt;0),NOT(ISNUMBER(R45))),"",MAX($B$7,IF(LEN(E45&amp;"")=0,0,E45),IF(LEN(R45&amp;"")=0,0,R45))))</x:f>
      </x:c>
      <x:c r="T45" s="18" t="str">
        <x:f>IF(NOT(ISNUMBER(S45)),"",IF(S45+MAX(F45-1,0)&gt;2958465,"",S45+MAX(F45-1,0)))</x:f>
      </x:c>
      <x:c r="U45" s="17" t="str">
        <x:f>IF(NOT(ISNUMBER(T45)),"",T45-IF(LEN(K45&amp;"")=0,$B$8,K45))</x:f>
      </x:c>
      <x:c r="V45" s="17" t="str">
        <x:f>IF(LEN(P45&amp;"")=0,"",IF(P45&lt;&gt;"Recorded","Check: resolve input issue",IF(EXACT(L45,"Cancelled"),"Cancelled",IF(Q45&lt;&gt;"Ready","Check: dependency unresolved",IF(NOT(ISNUMBER(T45)),"Check: date limit exceeded",IF(EXACT(L45,"Complete"),"Complete recorded",IF(EXACT(L45,"Blocked"),"Blocked",IF(T45&lt;$B$9,"Planned finish passed",IF(S45&lt;=$B$9,"Start date reached","Scheduled")))))))))</x:f>
      </x:c>
    </x:row>
    <x:row r="46" ht="52" customHeight="1">
      <x:c r="A46" s="9"/>
      <x:c r="B46" s="9"/>
      <x:c r="C46" s="9"/>
      <x:c r="D46" s="9"/>
      <x:c r="E46" s="10"/>
      <x:c r="F46" s="9"/>
      <x:c r="G46" s="9"/>
      <x:c r="H46" s="9"/>
      <x:c r="I46" s="9"/>
      <x:c r="J46" s="9"/>
      <x:c r="K46" s="10"/>
      <x:c r="L46" s="9"/>
      <x:c r="M46" s="10"/>
      <x:c r="N46" s="9"/>
      <x:c r="O46" s="9"/>
      <x:c r="P46" s="17" t="str">
        <x:f>IF(COUNTA(A46:O46)=0,"",IF(OR(LEN(TRIM(A46&amp;""))=0,NOT(ISTEXT(A46)),NOT(EXACT(A46,TRIM(A46)))),"Check: ID missing or untrimmed",IF(OR(OR(ISNUMBER(FIND("*",A46)),ISNUMBER(FIND("?",A46)),ISNUMBER(FIND("~",A46))),OR(ISNUMBER(FIND("*",G46)),ISNUMBER(FIND("?",G46)),ISNUMBER(FIND("~",G46))),OR(ISNUMBER(FIND("*",I46)),ISNUMBER(FIND("?",I46)),ISNUMBER(FIND("~",I46)))),"Check: ID contains wildcard",IF(COUNTIFS($A$15:$A$74,A46)&gt;1,"Check: duplicate task ID",IF(OR(LEN(TRIM($B$6&amp;""))=0,NOT(IF(ISNUMBER($B$7),AND($B$7&gt;=1,$B$7&lt;=2958465,MOD($B$7,1)=0),FALSE)),NOT(IF(ISNUMBER($B$8),AND($B$8&gt;=1,$B$8&lt;=2958465,MOD($B$8,1)=0),FALSE)),NOT(IF(ISNUMBER($B$9),AND($B$9&gt;=1,$B$9&lt;=2958465,MOD($B$9,1)=0),FALSE)),$B$7&gt;$B$8),"Check: project setup",IF(OR(LEN(TRIM(B46&amp;""))=0,LEN(TRIM(C46&amp;""))=0,LEN(TRIM(D46&amp;""))=0),"Check: core fields missing",IF(NOT(IF(ISNUMBER(F46),AND(F46&gt;=0,F46&lt;=3650,MOD(F46,1)=0),FALSE)),"Check: duration must be whole 0-3650",IF(NOT(OR(EXACT(L46,"Not started"),EXACT(L46,"In progress"),EXACT(L46,"Blocked"),EXACT(L46,"Complete"),EXACT(L46,"Cancelled"))),"Check: task state invalid",IF(OR(AND(LEN(E46&amp;"")&gt;0,NOT(IF(ISNUMBER(E46),AND(E46&gt;=1,E46&lt;=2958465,MOD(E46,1)=0),FALSE))),AND(LEN(K46&amp;"")&gt;0,NOT(IF(ISNUMBER(K46),AND(K46&gt;=1,K46&lt;=2958465,MOD(K46,1)=0),FALSE))),AND(LEN(M46&amp;"")&gt;0,NOT(IF(ISNUMBER(M46),AND(M46&gt;=1,M46&lt;=2958465,MOD(M46,1)=0),FALSE)))),"Check: entered date invalid",IF(OR(AND(LEN(G46&amp;"")&gt;0,OR(LEN(TRIM(G46&amp;""))=0,NOT(ISTEXT(G46)),NOT(EXACT(G46,TRIM(G46))))),AND(LEN(I46&amp;"")&gt;0,OR(LEN(TRIM(I46&amp;""))=0,NOT(ISTEXT(I46)),NOT(EXACT(I46,TRIM(I46)))))),"Check: predecessor ID untrimmed",IF(OR(AND(LEN(G46&amp;"")&gt;0,NOT(IF(ISNUMBER(H46),AND(H46&gt;=0,H46&lt;=3650,MOD(H46,1)=0),FALSE))),AND(LEN(I46&amp;"")&gt;0,NOT(IF(ISNUMBER(J46),AND(J46&gt;=0,J46&lt;=3650,MOD(J46,1)=0),FALSE))),AND(LEN(G46&amp;"")=0,LEN(H46&amp;"")&gt;0),AND(LEN(I46&amp;"")=0,LEN(J46&amp;"")&gt;0)),"Check: lag needs linked predecessor",IF(AND(LEN(G46&amp;"")&gt;0,LEN(I46&amp;"")&gt;0,G46=I46),"Check: predecessor repeated",IF(AND(EXACT(L46,"Complete"),OR(LEN(M46&amp;"")=0,LEN(TRIM(N46&amp;""))=0)),"Check: completion record missing",IF(AND(LEN(M46&amp;"")&gt;0,OR(NOT(EXACT(L46,"Complete")),M46&gt;$B$9,M46&lt;$B$7)),"Check: actual finish inconsistent",IF(AND(NOT(EXACT(L46,"Complete")),LEN(TRIM(O46&amp;""))=0),"Check: next action or reason missing","Recorded")))))))))))))))</x:f>
      </x:c>
      <x:c r="Q46" s="17" t="str">
        <x:f>IF(LEN(P46&amp;"")=0,"",IF(P46&lt;&gt;"Recorded","Check: resolve input issue",IF(EXACT(L46,"Cancelled"),"Cancelled",IF(AND(LEN(G46&amp;"")&gt;0,COUNTIFS($A$15:$A$45,G46)&lt;&gt;1),"Check: predecessor absent or not earlier",IF(IF(LEN(G46&amp;"")=0,FALSE,NOT(EXACT(G46,INDEX($A$15:$A$45,MATCH(G46,$A$15:$A$45,0))))),"Check: predecessor case differs",IF(IF(LEN(G46&amp;"")=0,FALSE,NOT(ISNUMBER(INDEX($T$15:$T$45,MATCH(G46,$A$15:$A$45,0))))),"Check: predecessor finish unavailable",IF(AND(LEN(I46&amp;"")&gt;0,COUNTIFS($A$15:$A$45,I46)&lt;&gt;1),"Check: predecessor absent or not earlier",IF(IF(LEN(I46&amp;"")=0,FALSE,NOT(EXACT(I46,INDEX($A$15:$A$45,MATCH(I46,$A$15:$A$45,0))))),"Check: predecessor case differs",IF(IF(LEN(I46&amp;"")=0,FALSE,NOT(ISNUMBER(INDEX($T$15:$T$45,MATCH(I46,$A$15:$A$45,0))))),"Check: predecessor finish unavailable","Ready")))))))))</x:f>
      </x:c>
      <x:c r="R46" s="18" t="str">
        <x:f>IF(OR(Q46&lt;&gt;"Ready",AND(LEN(G46&amp;"")=0,LEN(I46&amp;"")=0)),"",IF(MAX(IF(LEN(G46&amp;"")=0,0,INDEX($T$15:$T$45,MATCH(G46,$A$15:$A$45,0))+1+H46),IF(LEN(I46&amp;"")=0,0,INDEX($T$15:$T$45,MATCH(I46,$A$15:$A$45,0))+1+J46))&gt;2958465,"Unavailable: date limit",MAX(IF(LEN(G46&amp;"")=0,0,INDEX($T$15:$T$45,MATCH(G46,$A$15:$A$45,0))+1+H46),IF(LEN(I46&amp;"")=0,0,INDEX($T$15:$T$45,MATCH(I46,$A$15:$A$45,0))+1+J46))))</x:f>
      </x:c>
      <x:c r="S46" s="18" t="str">
        <x:f>IF(Q46&lt;&gt;"Ready","",IF(AND(OR(LEN(G46&amp;"")&gt;0,LEN(I46&amp;"")&gt;0),NOT(ISNUMBER(R46))),"",MAX($B$7,IF(LEN(E46&amp;"")=0,0,E46),IF(LEN(R46&amp;"")=0,0,R46))))</x:f>
      </x:c>
      <x:c r="T46" s="18" t="str">
        <x:f>IF(NOT(ISNUMBER(S46)),"",IF(S46+MAX(F46-1,0)&gt;2958465,"",S46+MAX(F46-1,0)))</x:f>
      </x:c>
      <x:c r="U46" s="17" t="str">
        <x:f>IF(NOT(ISNUMBER(T46)),"",T46-IF(LEN(K46&amp;"")=0,$B$8,K46))</x:f>
      </x:c>
      <x:c r="V46" s="17" t="str">
        <x:f>IF(LEN(P46&amp;"")=0,"",IF(P46&lt;&gt;"Recorded","Check: resolve input issue",IF(EXACT(L46,"Cancelled"),"Cancelled",IF(Q46&lt;&gt;"Ready","Check: dependency unresolved",IF(NOT(ISNUMBER(T46)),"Check: date limit exceeded",IF(EXACT(L46,"Complete"),"Complete recorded",IF(EXACT(L46,"Blocked"),"Blocked",IF(T46&lt;$B$9,"Planned finish passed",IF(S46&lt;=$B$9,"Start date reached","Scheduled")))))))))</x:f>
      </x:c>
    </x:row>
    <x:row r="47" ht="52" customHeight="1">
      <x:c r="A47" s="9"/>
      <x:c r="B47" s="9"/>
      <x:c r="C47" s="9"/>
      <x:c r="D47" s="9"/>
      <x:c r="E47" s="10"/>
      <x:c r="F47" s="9"/>
      <x:c r="G47" s="9"/>
      <x:c r="H47" s="9"/>
      <x:c r="I47" s="9"/>
      <x:c r="J47" s="9"/>
      <x:c r="K47" s="10"/>
      <x:c r="L47" s="9"/>
      <x:c r="M47" s="10"/>
      <x:c r="N47" s="9"/>
      <x:c r="O47" s="9"/>
      <x:c r="P47" s="17" t="str">
        <x:f>IF(COUNTA(A47:O47)=0,"",IF(OR(LEN(TRIM(A47&amp;""))=0,NOT(ISTEXT(A47)),NOT(EXACT(A47,TRIM(A47)))),"Check: ID missing or untrimmed",IF(OR(OR(ISNUMBER(FIND("*",A47)),ISNUMBER(FIND("?",A47)),ISNUMBER(FIND("~",A47))),OR(ISNUMBER(FIND("*",G47)),ISNUMBER(FIND("?",G47)),ISNUMBER(FIND("~",G47))),OR(ISNUMBER(FIND("*",I47)),ISNUMBER(FIND("?",I47)),ISNUMBER(FIND("~",I47)))),"Check: ID contains wildcard",IF(COUNTIFS($A$15:$A$74,A47)&gt;1,"Check: duplicate task ID",IF(OR(LEN(TRIM($B$6&amp;""))=0,NOT(IF(ISNUMBER($B$7),AND($B$7&gt;=1,$B$7&lt;=2958465,MOD($B$7,1)=0),FALSE)),NOT(IF(ISNUMBER($B$8),AND($B$8&gt;=1,$B$8&lt;=2958465,MOD($B$8,1)=0),FALSE)),NOT(IF(ISNUMBER($B$9),AND($B$9&gt;=1,$B$9&lt;=2958465,MOD($B$9,1)=0),FALSE)),$B$7&gt;$B$8),"Check: project setup",IF(OR(LEN(TRIM(B47&amp;""))=0,LEN(TRIM(C47&amp;""))=0,LEN(TRIM(D47&amp;""))=0),"Check: core fields missing",IF(NOT(IF(ISNUMBER(F47),AND(F47&gt;=0,F47&lt;=3650,MOD(F47,1)=0),FALSE)),"Check: duration must be whole 0-3650",IF(NOT(OR(EXACT(L47,"Not started"),EXACT(L47,"In progress"),EXACT(L47,"Blocked"),EXACT(L47,"Complete"),EXACT(L47,"Cancelled"))),"Check: task state invalid",IF(OR(AND(LEN(E47&amp;"")&gt;0,NOT(IF(ISNUMBER(E47),AND(E47&gt;=1,E47&lt;=2958465,MOD(E47,1)=0),FALSE))),AND(LEN(K47&amp;"")&gt;0,NOT(IF(ISNUMBER(K47),AND(K47&gt;=1,K47&lt;=2958465,MOD(K47,1)=0),FALSE))),AND(LEN(M47&amp;"")&gt;0,NOT(IF(ISNUMBER(M47),AND(M47&gt;=1,M47&lt;=2958465,MOD(M47,1)=0),FALSE)))),"Check: entered date invalid",IF(OR(AND(LEN(G47&amp;"")&gt;0,OR(LEN(TRIM(G47&amp;""))=0,NOT(ISTEXT(G47)),NOT(EXACT(G47,TRIM(G47))))),AND(LEN(I47&amp;"")&gt;0,OR(LEN(TRIM(I47&amp;""))=0,NOT(ISTEXT(I47)),NOT(EXACT(I47,TRIM(I47)))))),"Check: predecessor ID untrimmed",IF(OR(AND(LEN(G47&amp;"")&gt;0,NOT(IF(ISNUMBER(H47),AND(H47&gt;=0,H47&lt;=3650,MOD(H47,1)=0),FALSE))),AND(LEN(I47&amp;"")&gt;0,NOT(IF(ISNUMBER(J47),AND(J47&gt;=0,J47&lt;=3650,MOD(J47,1)=0),FALSE))),AND(LEN(G47&amp;"")=0,LEN(H47&amp;"")&gt;0),AND(LEN(I47&amp;"")=0,LEN(J47&amp;"")&gt;0)),"Check: lag needs linked predecessor",IF(AND(LEN(G47&amp;"")&gt;0,LEN(I47&amp;"")&gt;0,G47=I47),"Check: predecessor repeated",IF(AND(EXACT(L47,"Complete"),OR(LEN(M47&amp;"")=0,LEN(TRIM(N47&amp;""))=0)),"Check: completion record missing",IF(AND(LEN(M47&amp;"")&gt;0,OR(NOT(EXACT(L47,"Complete")),M47&gt;$B$9,M47&lt;$B$7)),"Check: actual finish inconsistent",IF(AND(NOT(EXACT(L47,"Complete")),LEN(TRIM(O47&amp;""))=0),"Check: next action or reason missing","Recorded")))))))))))))))</x:f>
      </x:c>
      <x:c r="Q47" s="17" t="str">
        <x:f>IF(LEN(P47&amp;"")=0,"",IF(P47&lt;&gt;"Recorded","Check: resolve input issue",IF(EXACT(L47,"Cancelled"),"Cancelled",IF(AND(LEN(G47&amp;"")&gt;0,COUNTIFS($A$15:$A$46,G47)&lt;&gt;1),"Check: predecessor absent or not earlier",IF(IF(LEN(G47&amp;"")=0,FALSE,NOT(EXACT(G47,INDEX($A$15:$A$46,MATCH(G47,$A$15:$A$46,0))))),"Check: predecessor case differs",IF(IF(LEN(G47&amp;"")=0,FALSE,NOT(ISNUMBER(INDEX($T$15:$T$46,MATCH(G47,$A$15:$A$46,0))))),"Check: predecessor finish unavailable",IF(AND(LEN(I47&amp;"")&gt;0,COUNTIFS($A$15:$A$46,I47)&lt;&gt;1),"Check: predecessor absent or not earlier",IF(IF(LEN(I47&amp;"")=0,FALSE,NOT(EXACT(I47,INDEX($A$15:$A$46,MATCH(I47,$A$15:$A$46,0))))),"Check: predecessor case differs",IF(IF(LEN(I47&amp;"")=0,FALSE,NOT(ISNUMBER(INDEX($T$15:$T$46,MATCH(I47,$A$15:$A$46,0))))),"Check: predecessor finish unavailable","Ready")))))))))</x:f>
      </x:c>
      <x:c r="R47" s="18" t="str">
        <x:f>IF(OR(Q47&lt;&gt;"Ready",AND(LEN(G47&amp;"")=0,LEN(I47&amp;"")=0)),"",IF(MAX(IF(LEN(G47&amp;"")=0,0,INDEX($T$15:$T$46,MATCH(G47,$A$15:$A$46,0))+1+H47),IF(LEN(I47&amp;"")=0,0,INDEX($T$15:$T$46,MATCH(I47,$A$15:$A$46,0))+1+J47))&gt;2958465,"Unavailable: date limit",MAX(IF(LEN(G47&amp;"")=0,0,INDEX($T$15:$T$46,MATCH(G47,$A$15:$A$46,0))+1+H47),IF(LEN(I47&amp;"")=0,0,INDEX($T$15:$T$46,MATCH(I47,$A$15:$A$46,0))+1+J47))))</x:f>
      </x:c>
      <x:c r="S47" s="18" t="str">
        <x:f>IF(Q47&lt;&gt;"Ready","",IF(AND(OR(LEN(G47&amp;"")&gt;0,LEN(I47&amp;"")&gt;0),NOT(ISNUMBER(R47))),"",MAX($B$7,IF(LEN(E47&amp;"")=0,0,E47),IF(LEN(R47&amp;"")=0,0,R47))))</x:f>
      </x:c>
      <x:c r="T47" s="18" t="str">
        <x:f>IF(NOT(ISNUMBER(S47)),"",IF(S47+MAX(F47-1,0)&gt;2958465,"",S47+MAX(F47-1,0)))</x:f>
      </x:c>
      <x:c r="U47" s="17" t="str">
        <x:f>IF(NOT(ISNUMBER(T47)),"",T47-IF(LEN(K47&amp;"")=0,$B$8,K47))</x:f>
      </x:c>
      <x:c r="V47" s="17" t="str">
        <x:f>IF(LEN(P47&amp;"")=0,"",IF(P47&lt;&gt;"Recorded","Check: resolve input issue",IF(EXACT(L47,"Cancelled"),"Cancelled",IF(Q47&lt;&gt;"Ready","Check: dependency unresolved",IF(NOT(ISNUMBER(T47)),"Check: date limit exceeded",IF(EXACT(L47,"Complete"),"Complete recorded",IF(EXACT(L47,"Blocked"),"Blocked",IF(T47&lt;$B$9,"Planned finish passed",IF(S47&lt;=$B$9,"Start date reached","Scheduled")))))))))</x:f>
      </x:c>
    </x:row>
    <x:row r="48" ht="52" customHeight="1">
      <x:c r="A48" s="9"/>
      <x:c r="B48" s="9"/>
      <x:c r="C48" s="9"/>
      <x:c r="D48" s="9"/>
      <x:c r="E48" s="10"/>
      <x:c r="F48" s="9"/>
      <x:c r="G48" s="9"/>
      <x:c r="H48" s="9"/>
      <x:c r="I48" s="9"/>
      <x:c r="J48" s="9"/>
      <x:c r="K48" s="10"/>
      <x:c r="L48" s="9"/>
      <x:c r="M48" s="10"/>
      <x:c r="N48" s="9"/>
      <x:c r="O48" s="9"/>
      <x:c r="P48" s="17" t="str">
        <x:f>IF(COUNTA(A48:O48)=0,"",IF(OR(LEN(TRIM(A48&amp;""))=0,NOT(ISTEXT(A48)),NOT(EXACT(A48,TRIM(A48)))),"Check: ID missing or untrimmed",IF(OR(OR(ISNUMBER(FIND("*",A48)),ISNUMBER(FIND("?",A48)),ISNUMBER(FIND("~",A48))),OR(ISNUMBER(FIND("*",G48)),ISNUMBER(FIND("?",G48)),ISNUMBER(FIND("~",G48))),OR(ISNUMBER(FIND("*",I48)),ISNUMBER(FIND("?",I48)),ISNUMBER(FIND("~",I48)))),"Check: ID contains wildcard",IF(COUNTIFS($A$15:$A$74,A48)&gt;1,"Check: duplicate task ID",IF(OR(LEN(TRIM($B$6&amp;""))=0,NOT(IF(ISNUMBER($B$7),AND($B$7&gt;=1,$B$7&lt;=2958465,MOD($B$7,1)=0),FALSE)),NOT(IF(ISNUMBER($B$8),AND($B$8&gt;=1,$B$8&lt;=2958465,MOD($B$8,1)=0),FALSE)),NOT(IF(ISNUMBER($B$9),AND($B$9&gt;=1,$B$9&lt;=2958465,MOD($B$9,1)=0),FALSE)),$B$7&gt;$B$8),"Check: project setup",IF(OR(LEN(TRIM(B48&amp;""))=0,LEN(TRIM(C48&amp;""))=0,LEN(TRIM(D48&amp;""))=0),"Check: core fields missing",IF(NOT(IF(ISNUMBER(F48),AND(F48&gt;=0,F48&lt;=3650,MOD(F48,1)=0),FALSE)),"Check: duration must be whole 0-3650",IF(NOT(OR(EXACT(L48,"Not started"),EXACT(L48,"In progress"),EXACT(L48,"Blocked"),EXACT(L48,"Complete"),EXACT(L48,"Cancelled"))),"Check: task state invalid",IF(OR(AND(LEN(E48&amp;"")&gt;0,NOT(IF(ISNUMBER(E48),AND(E48&gt;=1,E48&lt;=2958465,MOD(E48,1)=0),FALSE))),AND(LEN(K48&amp;"")&gt;0,NOT(IF(ISNUMBER(K48),AND(K48&gt;=1,K48&lt;=2958465,MOD(K48,1)=0),FALSE))),AND(LEN(M48&amp;"")&gt;0,NOT(IF(ISNUMBER(M48),AND(M48&gt;=1,M48&lt;=2958465,MOD(M48,1)=0),FALSE)))),"Check: entered date invalid",IF(OR(AND(LEN(G48&amp;"")&gt;0,OR(LEN(TRIM(G48&amp;""))=0,NOT(ISTEXT(G48)),NOT(EXACT(G48,TRIM(G48))))),AND(LEN(I48&amp;"")&gt;0,OR(LEN(TRIM(I48&amp;""))=0,NOT(ISTEXT(I48)),NOT(EXACT(I48,TRIM(I48)))))),"Check: predecessor ID untrimmed",IF(OR(AND(LEN(G48&amp;"")&gt;0,NOT(IF(ISNUMBER(H48),AND(H48&gt;=0,H48&lt;=3650,MOD(H48,1)=0),FALSE))),AND(LEN(I48&amp;"")&gt;0,NOT(IF(ISNUMBER(J48),AND(J48&gt;=0,J48&lt;=3650,MOD(J48,1)=0),FALSE))),AND(LEN(G48&amp;"")=0,LEN(H48&amp;"")&gt;0),AND(LEN(I48&amp;"")=0,LEN(J48&amp;"")&gt;0)),"Check: lag needs linked predecessor",IF(AND(LEN(G48&amp;"")&gt;0,LEN(I48&amp;"")&gt;0,G48=I48),"Check: predecessor repeated",IF(AND(EXACT(L48,"Complete"),OR(LEN(M48&amp;"")=0,LEN(TRIM(N48&amp;""))=0)),"Check: completion record missing",IF(AND(LEN(M48&amp;"")&gt;0,OR(NOT(EXACT(L48,"Complete")),M48&gt;$B$9,M48&lt;$B$7)),"Check: actual finish inconsistent",IF(AND(NOT(EXACT(L48,"Complete")),LEN(TRIM(O48&amp;""))=0),"Check: next action or reason missing","Recorded")))))))))))))))</x:f>
      </x:c>
      <x:c r="Q48" s="17" t="str">
        <x:f>IF(LEN(P48&amp;"")=0,"",IF(P48&lt;&gt;"Recorded","Check: resolve input issue",IF(EXACT(L48,"Cancelled"),"Cancelled",IF(AND(LEN(G48&amp;"")&gt;0,COUNTIFS($A$15:$A$47,G48)&lt;&gt;1),"Check: predecessor absent or not earlier",IF(IF(LEN(G48&amp;"")=0,FALSE,NOT(EXACT(G48,INDEX($A$15:$A$47,MATCH(G48,$A$15:$A$47,0))))),"Check: predecessor case differs",IF(IF(LEN(G48&amp;"")=0,FALSE,NOT(ISNUMBER(INDEX($T$15:$T$47,MATCH(G48,$A$15:$A$47,0))))),"Check: predecessor finish unavailable",IF(AND(LEN(I48&amp;"")&gt;0,COUNTIFS($A$15:$A$47,I48)&lt;&gt;1),"Check: predecessor absent or not earlier",IF(IF(LEN(I48&amp;"")=0,FALSE,NOT(EXACT(I48,INDEX($A$15:$A$47,MATCH(I48,$A$15:$A$47,0))))),"Check: predecessor case differs",IF(IF(LEN(I48&amp;"")=0,FALSE,NOT(ISNUMBER(INDEX($T$15:$T$47,MATCH(I48,$A$15:$A$47,0))))),"Check: predecessor finish unavailable","Ready")))))))))</x:f>
      </x:c>
      <x:c r="R48" s="18" t="str">
        <x:f>IF(OR(Q48&lt;&gt;"Ready",AND(LEN(G48&amp;"")=0,LEN(I48&amp;"")=0)),"",IF(MAX(IF(LEN(G48&amp;"")=0,0,INDEX($T$15:$T$47,MATCH(G48,$A$15:$A$47,0))+1+H48),IF(LEN(I48&amp;"")=0,0,INDEX($T$15:$T$47,MATCH(I48,$A$15:$A$47,0))+1+J48))&gt;2958465,"Unavailable: date limit",MAX(IF(LEN(G48&amp;"")=0,0,INDEX($T$15:$T$47,MATCH(G48,$A$15:$A$47,0))+1+H48),IF(LEN(I48&amp;"")=0,0,INDEX($T$15:$T$47,MATCH(I48,$A$15:$A$47,0))+1+J48))))</x:f>
      </x:c>
      <x:c r="S48" s="18" t="str">
        <x:f>IF(Q48&lt;&gt;"Ready","",IF(AND(OR(LEN(G48&amp;"")&gt;0,LEN(I48&amp;"")&gt;0),NOT(ISNUMBER(R48))),"",MAX($B$7,IF(LEN(E48&amp;"")=0,0,E48),IF(LEN(R48&amp;"")=0,0,R48))))</x:f>
      </x:c>
      <x:c r="T48" s="18" t="str">
        <x:f>IF(NOT(ISNUMBER(S48)),"",IF(S48+MAX(F48-1,0)&gt;2958465,"",S48+MAX(F48-1,0)))</x:f>
      </x:c>
      <x:c r="U48" s="17" t="str">
        <x:f>IF(NOT(ISNUMBER(T48)),"",T48-IF(LEN(K48&amp;"")=0,$B$8,K48))</x:f>
      </x:c>
      <x:c r="V48" s="17" t="str">
        <x:f>IF(LEN(P48&amp;"")=0,"",IF(P48&lt;&gt;"Recorded","Check: resolve input issue",IF(EXACT(L48,"Cancelled"),"Cancelled",IF(Q48&lt;&gt;"Ready","Check: dependency unresolved",IF(NOT(ISNUMBER(T48)),"Check: date limit exceeded",IF(EXACT(L48,"Complete"),"Complete recorded",IF(EXACT(L48,"Blocked"),"Blocked",IF(T48&lt;$B$9,"Planned finish passed",IF(S48&lt;=$B$9,"Start date reached","Scheduled")))))))))</x:f>
      </x:c>
    </x:row>
    <x:row r="49" ht="52" customHeight="1">
      <x:c r="A49" s="9"/>
      <x:c r="B49" s="9"/>
      <x:c r="C49" s="9"/>
      <x:c r="D49" s="9"/>
      <x:c r="E49" s="10"/>
      <x:c r="F49" s="9"/>
      <x:c r="G49" s="9"/>
      <x:c r="H49" s="9"/>
      <x:c r="I49" s="9"/>
      <x:c r="J49" s="9"/>
      <x:c r="K49" s="10"/>
      <x:c r="L49" s="9"/>
      <x:c r="M49" s="10"/>
      <x:c r="N49" s="9"/>
      <x:c r="O49" s="9"/>
      <x:c r="P49" s="17" t="str">
        <x:f>IF(COUNTA(A49:O49)=0,"",IF(OR(LEN(TRIM(A49&amp;""))=0,NOT(ISTEXT(A49)),NOT(EXACT(A49,TRIM(A49)))),"Check: ID missing or untrimmed",IF(OR(OR(ISNUMBER(FIND("*",A49)),ISNUMBER(FIND("?",A49)),ISNUMBER(FIND("~",A49))),OR(ISNUMBER(FIND("*",G49)),ISNUMBER(FIND("?",G49)),ISNUMBER(FIND("~",G49))),OR(ISNUMBER(FIND("*",I49)),ISNUMBER(FIND("?",I49)),ISNUMBER(FIND("~",I49)))),"Check: ID contains wildcard",IF(COUNTIFS($A$15:$A$74,A49)&gt;1,"Check: duplicate task ID",IF(OR(LEN(TRIM($B$6&amp;""))=0,NOT(IF(ISNUMBER($B$7),AND($B$7&gt;=1,$B$7&lt;=2958465,MOD($B$7,1)=0),FALSE)),NOT(IF(ISNUMBER($B$8),AND($B$8&gt;=1,$B$8&lt;=2958465,MOD($B$8,1)=0),FALSE)),NOT(IF(ISNUMBER($B$9),AND($B$9&gt;=1,$B$9&lt;=2958465,MOD($B$9,1)=0),FALSE)),$B$7&gt;$B$8),"Check: project setup",IF(OR(LEN(TRIM(B49&amp;""))=0,LEN(TRIM(C49&amp;""))=0,LEN(TRIM(D49&amp;""))=0),"Check: core fields missing",IF(NOT(IF(ISNUMBER(F49),AND(F49&gt;=0,F49&lt;=3650,MOD(F49,1)=0),FALSE)),"Check: duration must be whole 0-3650",IF(NOT(OR(EXACT(L49,"Not started"),EXACT(L49,"In progress"),EXACT(L49,"Blocked"),EXACT(L49,"Complete"),EXACT(L49,"Cancelled"))),"Check: task state invalid",IF(OR(AND(LEN(E49&amp;"")&gt;0,NOT(IF(ISNUMBER(E49),AND(E49&gt;=1,E49&lt;=2958465,MOD(E49,1)=0),FALSE))),AND(LEN(K49&amp;"")&gt;0,NOT(IF(ISNUMBER(K49),AND(K49&gt;=1,K49&lt;=2958465,MOD(K49,1)=0),FALSE))),AND(LEN(M49&amp;"")&gt;0,NOT(IF(ISNUMBER(M49),AND(M49&gt;=1,M49&lt;=2958465,MOD(M49,1)=0),FALSE)))),"Check: entered date invalid",IF(OR(AND(LEN(G49&amp;"")&gt;0,OR(LEN(TRIM(G49&amp;""))=0,NOT(ISTEXT(G49)),NOT(EXACT(G49,TRIM(G49))))),AND(LEN(I49&amp;"")&gt;0,OR(LEN(TRIM(I49&amp;""))=0,NOT(ISTEXT(I49)),NOT(EXACT(I49,TRIM(I49)))))),"Check: predecessor ID untrimmed",IF(OR(AND(LEN(G49&amp;"")&gt;0,NOT(IF(ISNUMBER(H49),AND(H49&gt;=0,H49&lt;=3650,MOD(H49,1)=0),FALSE))),AND(LEN(I49&amp;"")&gt;0,NOT(IF(ISNUMBER(J49),AND(J49&gt;=0,J49&lt;=3650,MOD(J49,1)=0),FALSE))),AND(LEN(G49&amp;"")=0,LEN(H49&amp;"")&gt;0),AND(LEN(I49&amp;"")=0,LEN(J49&amp;"")&gt;0)),"Check: lag needs linked predecessor",IF(AND(LEN(G49&amp;"")&gt;0,LEN(I49&amp;"")&gt;0,G49=I49),"Check: predecessor repeated",IF(AND(EXACT(L49,"Complete"),OR(LEN(M49&amp;"")=0,LEN(TRIM(N49&amp;""))=0)),"Check: completion record missing",IF(AND(LEN(M49&amp;"")&gt;0,OR(NOT(EXACT(L49,"Complete")),M49&gt;$B$9,M49&lt;$B$7)),"Check: actual finish inconsistent",IF(AND(NOT(EXACT(L49,"Complete")),LEN(TRIM(O49&amp;""))=0),"Check: next action or reason missing","Recorded")))))))))))))))</x:f>
      </x:c>
      <x:c r="Q49" s="17" t="str">
        <x:f>IF(LEN(P49&amp;"")=0,"",IF(P49&lt;&gt;"Recorded","Check: resolve input issue",IF(EXACT(L49,"Cancelled"),"Cancelled",IF(AND(LEN(G49&amp;"")&gt;0,COUNTIFS($A$15:$A$48,G49)&lt;&gt;1),"Check: predecessor absent or not earlier",IF(IF(LEN(G49&amp;"")=0,FALSE,NOT(EXACT(G49,INDEX($A$15:$A$48,MATCH(G49,$A$15:$A$48,0))))),"Check: predecessor case differs",IF(IF(LEN(G49&amp;"")=0,FALSE,NOT(ISNUMBER(INDEX($T$15:$T$48,MATCH(G49,$A$15:$A$48,0))))),"Check: predecessor finish unavailable",IF(AND(LEN(I49&amp;"")&gt;0,COUNTIFS($A$15:$A$48,I49)&lt;&gt;1),"Check: predecessor absent or not earlier",IF(IF(LEN(I49&amp;"")=0,FALSE,NOT(EXACT(I49,INDEX($A$15:$A$48,MATCH(I49,$A$15:$A$48,0))))),"Check: predecessor case differs",IF(IF(LEN(I49&amp;"")=0,FALSE,NOT(ISNUMBER(INDEX($T$15:$T$48,MATCH(I49,$A$15:$A$48,0))))),"Check: predecessor finish unavailable","Ready")))))))))</x:f>
      </x:c>
      <x:c r="R49" s="18" t="str">
        <x:f>IF(OR(Q49&lt;&gt;"Ready",AND(LEN(G49&amp;"")=0,LEN(I49&amp;"")=0)),"",IF(MAX(IF(LEN(G49&amp;"")=0,0,INDEX($T$15:$T$48,MATCH(G49,$A$15:$A$48,0))+1+H49),IF(LEN(I49&amp;"")=0,0,INDEX($T$15:$T$48,MATCH(I49,$A$15:$A$48,0))+1+J49))&gt;2958465,"Unavailable: date limit",MAX(IF(LEN(G49&amp;"")=0,0,INDEX($T$15:$T$48,MATCH(G49,$A$15:$A$48,0))+1+H49),IF(LEN(I49&amp;"")=0,0,INDEX($T$15:$T$48,MATCH(I49,$A$15:$A$48,0))+1+J49))))</x:f>
      </x:c>
      <x:c r="S49" s="18" t="str">
        <x:f>IF(Q49&lt;&gt;"Ready","",IF(AND(OR(LEN(G49&amp;"")&gt;0,LEN(I49&amp;"")&gt;0),NOT(ISNUMBER(R49))),"",MAX($B$7,IF(LEN(E49&amp;"")=0,0,E49),IF(LEN(R49&amp;"")=0,0,R49))))</x:f>
      </x:c>
      <x:c r="T49" s="18" t="str">
        <x:f>IF(NOT(ISNUMBER(S49)),"",IF(S49+MAX(F49-1,0)&gt;2958465,"",S49+MAX(F49-1,0)))</x:f>
      </x:c>
      <x:c r="U49" s="17" t="str">
        <x:f>IF(NOT(ISNUMBER(T49)),"",T49-IF(LEN(K49&amp;"")=0,$B$8,K49))</x:f>
      </x:c>
      <x:c r="V49" s="17" t="str">
        <x:f>IF(LEN(P49&amp;"")=0,"",IF(P49&lt;&gt;"Recorded","Check: resolve input issue",IF(EXACT(L49,"Cancelled"),"Cancelled",IF(Q49&lt;&gt;"Ready","Check: dependency unresolved",IF(NOT(ISNUMBER(T49)),"Check: date limit exceeded",IF(EXACT(L49,"Complete"),"Complete recorded",IF(EXACT(L49,"Blocked"),"Blocked",IF(T49&lt;$B$9,"Planned finish passed",IF(S49&lt;=$B$9,"Start date reached","Scheduled")))))))))</x:f>
      </x:c>
    </x:row>
    <x:row r="50" ht="52" customHeight="1">
      <x:c r="A50" s="9"/>
      <x:c r="B50" s="9"/>
      <x:c r="C50" s="9"/>
      <x:c r="D50" s="9"/>
      <x:c r="E50" s="10"/>
      <x:c r="F50" s="9"/>
      <x:c r="G50" s="9"/>
      <x:c r="H50" s="9"/>
      <x:c r="I50" s="9"/>
      <x:c r="J50" s="9"/>
      <x:c r="K50" s="10"/>
      <x:c r="L50" s="9"/>
      <x:c r="M50" s="10"/>
      <x:c r="N50" s="9"/>
      <x:c r="O50" s="9"/>
      <x:c r="P50" s="17" t="str">
        <x:f>IF(COUNTA(A50:O50)=0,"",IF(OR(LEN(TRIM(A50&amp;""))=0,NOT(ISTEXT(A50)),NOT(EXACT(A50,TRIM(A50)))),"Check: ID missing or untrimmed",IF(OR(OR(ISNUMBER(FIND("*",A50)),ISNUMBER(FIND("?",A50)),ISNUMBER(FIND("~",A50))),OR(ISNUMBER(FIND("*",G50)),ISNUMBER(FIND("?",G50)),ISNUMBER(FIND("~",G50))),OR(ISNUMBER(FIND("*",I50)),ISNUMBER(FIND("?",I50)),ISNUMBER(FIND("~",I50)))),"Check: ID contains wildcard",IF(COUNTIFS($A$15:$A$74,A50)&gt;1,"Check: duplicate task ID",IF(OR(LEN(TRIM($B$6&amp;""))=0,NOT(IF(ISNUMBER($B$7),AND($B$7&gt;=1,$B$7&lt;=2958465,MOD($B$7,1)=0),FALSE)),NOT(IF(ISNUMBER($B$8),AND($B$8&gt;=1,$B$8&lt;=2958465,MOD($B$8,1)=0),FALSE)),NOT(IF(ISNUMBER($B$9),AND($B$9&gt;=1,$B$9&lt;=2958465,MOD($B$9,1)=0),FALSE)),$B$7&gt;$B$8),"Check: project setup",IF(OR(LEN(TRIM(B50&amp;""))=0,LEN(TRIM(C50&amp;""))=0,LEN(TRIM(D50&amp;""))=0),"Check: core fields missing",IF(NOT(IF(ISNUMBER(F50),AND(F50&gt;=0,F50&lt;=3650,MOD(F50,1)=0),FALSE)),"Check: duration must be whole 0-3650",IF(NOT(OR(EXACT(L50,"Not started"),EXACT(L50,"In progress"),EXACT(L50,"Blocked"),EXACT(L50,"Complete"),EXACT(L50,"Cancelled"))),"Check: task state invalid",IF(OR(AND(LEN(E50&amp;"")&gt;0,NOT(IF(ISNUMBER(E50),AND(E50&gt;=1,E50&lt;=2958465,MOD(E50,1)=0),FALSE))),AND(LEN(K50&amp;"")&gt;0,NOT(IF(ISNUMBER(K50),AND(K50&gt;=1,K50&lt;=2958465,MOD(K50,1)=0),FALSE))),AND(LEN(M50&amp;"")&gt;0,NOT(IF(ISNUMBER(M50),AND(M50&gt;=1,M50&lt;=2958465,MOD(M50,1)=0),FALSE)))),"Check: entered date invalid",IF(OR(AND(LEN(G50&amp;"")&gt;0,OR(LEN(TRIM(G50&amp;""))=0,NOT(ISTEXT(G50)),NOT(EXACT(G50,TRIM(G50))))),AND(LEN(I50&amp;"")&gt;0,OR(LEN(TRIM(I50&amp;""))=0,NOT(ISTEXT(I50)),NOT(EXACT(I50,TRIM(I50)))))),"Check: predecessor ID untrimmed",IF(OR(AND(LEN(G50&amp;"")&gt;0,NOT(IF(ISNUMBER(H50),AND(H50&gt;=0,H50&lt;=3650,MOD(H50,1)=0),FALSE))),AND(LEN(I50&amp;"")&gt;0,NOT(IF(ISNUMBER(J50),AND(J50&gt;=0,J50&lt;=3650,MOD(J50,1)=0),FALSE))),AND(LEN(G50&amp;"")=0,LEN(H50&amp;"")&gt;0),AND(LEN(I50&amp;"")=0,LEN(J50&amp;"")&gt;0)),"Check: lag needs linked predecessor",IF(AND(LEN(G50&amp;"")&gt;0,LEN(I50&amp;"")&gt;0,G50=I50),"Check: predecessor repeated",IF(AND(EXACT(L50,"Complete"),OR(LEN(M50&amp;"")=0,LEN(TRIM(N50&amp;""))=0)),"Check: completion record missing",IF(AND(LEN(M50&amp;"")&gt;0,OR(NOT(EXACT(L50,"Complete")),M50&gt;$B$9,M50&lt;$B$7)),"Check: actual finish inconsistent",IF(AND(NOT(EXACT(L50,"Complete")),LEN(TRIM(O50&amp;""))=0),"Check: next action or reason missing","Recorded")))))))))))))))</x:f>
      </x:c>
      <x:c r="Q50" s="17" t="str">
        <x:f>IF(LEN(P50&amp;"")=0,"",IF(P50&lt;&gt;"Recorded","Check: resolve input issue",IF(EXACT(L50,"Cancelled"),"Cancelled",IF(AND(LEN(G50&amp;"")&gt;0,COUNTIFS($A$15:$A$49,G50)&lt;&gt;1),"Check: predecessor absent or not earlier",IF(IF(LEN(G50&amp;"")=0,FALSE,NOT(EXACT(G50,INDEX($A$15:$A$49,MATCH(G50,$A$15:$A$49,0))))),"Check: predecessor case differs",IF(IF(LEN(G50&amp;"")=0,FALSE,NOT(ISNUMBER(INDEX($T$15:$T$49,MATCH(G50,$A$15:$A$49,0))))),"Check: predecessor finish unavailable",IF(AND(LEN(I50&amp;"")&gt;0,COUNTIFS($A$15:$A$49,I50)&lt;&gt;1),"Check: predecessor absent or not earlier",IF(IF(LEN(I50&amp;"")=0,FALSE,NOT(EXACT(I50,INDEX($A$15:$A$49,MATCH(I50,$A$15:$A$49,0))))),"Check: predecessor case differs",IF(IF(LEN(I50&amp;"")=0,FALSE,NOT(ISNUMBER(INDEX($T$15:$T$49,MATCH(I50,$A$15:$A$49,0))))),"Check: predecessor finish unavailable","Ready")))))))))</x:f>
      </x:c>
      <x:c r="R50" s="18" t="str">
        <x:f>IF(OR(Q50&lt;&gt;"Ready",AND(LEN(G50&amp;"")=0,LEN(I50&amp;"")=0)),"",IF(MAX(IF(LEN(G50&amp;"")=0,0,INDEX($T$15:$T$49,MATCH(G50,$A$15:$A$49,0))+1+H50),IF(LEN(I50&amp;"")=0,0,INDEX($T$15:$T$49,MATCH(I50,$A$15:$A$49,0))+1+J50))&gt;2958465,"Unavailable: date limit",MAX(IF(LEN(G50&amp;"")=0,0,INDEX($T$15:$T$49,MATCH(G50,$A$15:$A$49,0))+1+H50),IF(LEN(I50&amp;"")=0,0,INDEX($T$15:$T$49,MATCH(I50,$A$15:$A$49,0))+1+J50))))</x:f>
      </x:c>
      <x:c r="S50" s="18" t="str">
        <x:f>IF(Q50&lt;&gt;"Ready","",IF(AND(OR(LEN(G50&amp;"")&gt;0,LEN(I50&amp;"")&gt;0),NOT(ISNUMBER(R50))),"",MAX($B$7,IF(LEN(E50&amp;"")=0,0,E50),IF(LEN(R50&amp;"")=0,0,R50))))</x:f>
      </x:c>
      <x:c r="T50" s="18" t="str">
        <x:f>IF(NOT(ISNUMBER(S50)),"",IF(S50+MAX(F50-1,0)&gt;2958465,"",S50+MAX(F50-1,0)))</x:f>
      </x:c>
      <x:c r="U50" s="17" t="str">
        <x:f>IF(NOT(ISNUMBER(T50)),"",T50-IF(LEN(K50&amp;"")=0,$B$8,K50))</x:f>
      </x:c>
      <x:c r="V50" s="17" t="str">
        <x:f>IF(LEN(P50&amp;"")=0,"",IF(P50&lt;&gt;"Recorded","Check: resolve input issue",IF(EXACT(L50,"Cancelled"),"Cancelled",IF(Q50&lt;&gt;"Ready","Check: dependency unresolved",IF(NOT(ISNUMBER(T50)),"Check: date limit exceeded",IF(EXACT(L50,"Complete"),"Complete recorded",IF(EXACT(L50,"Blocked"),"Blocked",IF(T50&lt;$B$9,"Planned finish passed",IF(S50&lt;=$B$9,"Start date reached","Scheduled")))))))))</x:f>
      </x:c>
    </x:row>
    <x:row r="51" ht="52" customHeight="1">
      <x:c r="A51" s="9"/>
      <x:c r="B51" s="9"/>
      <x:c r="C51" s="9"/>
      <x:c r="D51" s="9"/>
      <x:c r="E51" s="10"/>
      <x:c r="F51" s="9"/>
      <x:c r="G51" s="9"/>
      <x:c r="H51" s="9"/>
      <x:c r="I51" s="9"/>
      <x:c r="J51" s="9"/>
      <x:c r="K51" s="10"/>
      <x:c r="L51" s="9"/>
      <x:c r="M51" s="10"/>
      <x:c r="N51" s="9"/>
      <x:c r="O51" s="9"/>
      <x:c r="P51" s="17" t="str">
        <x:f>IF(COUNTA(A51:O51)=0,"",IF(OR(LEN(TRIM(A51&amp;""))=0,NOT(ISTEXT(A51)),NOT(EXACT(A51,TRIM(A51)))),"Check: ID missing or untrimmed",IF(OR(OR(ISNUMBER(FIND("*",A51)),ISNUMBER(FIND("?",A51)),ISNUMBER(FIND("~",A51))),OR(ISNUMBER(FIND("*",G51)),ISNUMBER(FIND("?",G51)),ISNUMBER(FIND("~",G51))),OR(ISNUMBER(FIND("*",I51)),ISNUMBER(FIND("?",I51)),ISNUMBER(FIND("~",I51)))),"Check: ID contains wildcard",IF(COUNTIFS($A$15:$A$74,A51)&gt;1,"Check: duplicate task ID",IF(OR(LEN(TRIM($B$6&amp;""))=0,NOT(IF(ISNUMBER($B$7),AND($B$7&gt;=1,$B$7&lt;=2958465,MOD($B$7,1)=0),FALSE)),NOT(IF(ISNUMBER($B$8),AND($B$8&gt;=1,$B$8&lt;=2958465,MOD($B$8,1)=0),FALSE)),NOT(IF(ISNUMBER($B$9),AND($B$9&gt;=1,$B$9&lt;=2958465,MOD($B$9,1)=0),FALSE)),$B$7&gt;$B$8),"Check: project setup",IF(OR(LEN(TRIM(B51&amp;""))=0,LEN(TRIM(C51&amp;""))=0,LEN(TRIM(D51&amp;""))=0),"Check: core fields missing",IF(NOT(IF(ISNUMBER(F51),AND(F51&gt;=0,F51&lt;=3650,MOD(F51,1)=0),FALSE)),"Check: duration must be whole 0-3650",IF(NOT(OR(EXACT(L51,"Not started"),EXACT(L51,"In progress"),EXACT(L51,"Blocked"),EXACT(L51,"Complete"),EXACT(L51,"Cancelled"))),"Check: task state invalid",IF(OR(AND(LEN(E51&amp;"")&gt;0,NOT(IF(ISNUMBER(E51),AND(E51&gt;=1,E51&lt;=2958465,MOD(E51,1)=0),FALSE))),AND(LEN(K51&amp;"")&gt;0,NOT(IF(ISNUMBER(K51),AND(K51&gt;=1,K51&lt;=2958465,MOD(K51,1)=0),FALSE))),AND(LEN(M51&amp;"")&gt;0,NOT(IF(ISNUMBER(M51),AND(M51&gt;=1,M51&lt;=2958465,MOD(M51,1)=0),FALSE)))),"Check: entered date invalid",IF(OR(AND(LEN(G51&amp;"")&gt;0,OR(LEN(TRIM(G51&amp;""))=0,NOT(ISTEXT(G51)),NOT(EXACT(G51,TRIM(G51))))),AND(LEN(I51&amp;"")&gt;0,OR(LEN(TRIM(I51&amp;""))=0,NOT(ISTEXT(I51)),NOT(EXACT(I51,TRIM(I51)))))),"Check: predecessor ID untrimmed",IF(OR(AND(LEN(G51&amp;"")&gt;0,NOT(IF(ISNUMBER(H51),AND(H51&gt;=0,H51&lt;=3650,MOD(H51,1)=0),FALSE))),AND(LEN(I51&amp;"")&gt;0,NOT(IF(ISNUMBER(J51),AND(J51&gt;=0,J51&lt;=3650,MOD(J51,1)=0),FALSE))),AND(LEN(G51&amp;"")=0,LEN(H51&amp;"")&gt;0),AND(LEN(I51&amp;"")=0,LEN(J51&amp;"")&gt;0)),"Check: lag needs linked predecessor",IF(AND(LEN(G51&amp;"")&gt;0,LEN(I51&amp;"")&gt;0,G51=I51),"Check: predecessor repeated",IF(AND(EXACT(L51,"Complete"),OR(LEN(M51&amp;"")=0,LEN(TRIM(N51&amp;""))=0)),"Check: completion record missing",IF(AND(LEN(M51&amp;"")&gt;0,OR(NOT(EXACT(L51,"Complete")),M51&gt;$B$9,M51&lt;$B$7)),"Check: actual finish inconsistent",IF(AND(NOT(EXACT(L51,"Complete")),LEN(TRIM(O51&amp;""))=0),"Check: next action or reason missing","Recorded")))))))))))))))</x:f>
      </x:c>
      <x:c r="Q51" s="17" t="str">
        <x:f>IF(LEN(P51&amp;"")=0,"",IF(P51&lt;&gt;"Recorded","Check: resolve input issue",IF(EXACT(L51,"Cancelled"),"Cancelled",IF(AND(LEN(G51&amp;"")&gt;0,COUNTIFS($A$15:$A$50,G51)&lt;&gt;1),"Check: predecessor absent or not earlier",IF(IF(LEN(G51&amp;"")=0,FALSE,NOT(EXACT(G51,INDEX($A$15:$A$50,MATCH(G51,$A$15:$A$50,0))))),"Check: predecessor case differs",IF(IF(LEN(G51&amp;"")=0,FALSE,NOT(ISNUMBER(INDEX($T$15:$T$50,MATCH(G51,$A$15:$A$50,0))))),"Check: predecessor finish unavailable",IF(AND(LEN(I51&amp;"")&gt;0,COUNTIFS($A$15:$A$50,I51)&lt;&gt;1),"Check: predecessor absent or not earlier",IF(IF(LEN(I51&amp;"")=0,FALSE,NOT(EXACT(I51,INDEX($A$15:$A$50,MATCH(I51,$A$15:$A$50,0))))),"Check: predecessor case differs",IF(IF(LEN(I51&amp;"")=0,FALSE,NOT(ISNUMBER(INDEX($T$15:$T$50,MATCH(I51,$A$15:$A$50,0))))),"Check: predecessor finish unavailable","Ready")))))))))</x:f>
      </x:c>
      <x:c r="R51" s="18" t="str">
        <x:f>IF(OR(Q51&lt;&gt;"Ready",AND(LEN(G51&amp;"")=0,LEN(I51&amp;"")=0)),"",IF(MAX(IF(LEN(G51&amp;"")=0,0,INDEX($T$15:$T$50,MATCH(G51,$A$15:$A$50,0))+1+H51),IF(LEN(I51&amp;"")=0,0,INDEX($T$15:$T$50,MATCH(I51,$A$15:$A$50,0))+1+J51))&gt;2958465,"Unavailable: date limit",MAX(IF(LEN(G51&amp;"")=0,0,INDEX($T$15:$T$50,MATCH(G51,$A$15:$A$50,0))+1+H51),IF(LEN(I51&amp;"")=0,0,INDEX($T$15:$T$50,MATCH(I51,$A$15:$A$50,0))+1+J51))))</x:f>
      </x:c>
      <x:c r="S51" s="18" t="str">
        <x:f>IF(Q51&lt;&gt;"Ready","",IF(AND(OR(LEN(G51&amp;"")&gt;0,LEN(I51&amp;"")&gt;0),NOT(ISNUMBER(R51))),"",MAX($B$7,IF(LEN(E51&amp;"")=0,0,E51),IF(LEN(R51&amp;"")=0,0,R51))))</x:f>
      </x:c>
      <x:c r="T51" s="18" t="str">
        <x:f>IF(NOT(ISNUMBER(S51)),"",IF(S51+MAX(F51-1,0)&gt;2958465,"",S51+MAX(F51-1,0)))</x:f>
      </x:c>
      <x:c r="U51" s="17" t="str">
        <x:f>IF(NOT(ISNUMBER(T51)),"",T51-IF(LEN(K51&amp;"")=0,$B$8,K51))</x:f>
      </x:c>
      <x:c r="V51" s="17" t="str">
        <x:f>IF(LEN(P51&amp;"")=0,"",IF(P51&lt;&gt;"Recorded","Check: resolve input issue",IF(EXACT(L51,"Cancelled"),"Cancelled",IF(Q51&lt;&gt;"Ready","Check: dependency unresolved",IF(NOT(ISNUMBER(T51)),"Check: date limit exceeded",IF(EXACT(L51,"Complete"),"Complete recorded",IF(EXACT(L51,"Blocked"),"Blocked",IF(T51&lt;$B$9,"Planned finish passed",IF(S51&lt;=$B$9,"Start date reached","Scheduled")))))))))</x:f>
      </x:c>
    </x:row>
    <x:row r="52" ht="52" customHeight="1">
      <x:c r="A52" s="9"/>
      <x:c r="B52" s="9"/>
      <x:c r="C52" s="9"/>
      <x:c r="D52" s="9"/>
      <x:c r="E52" s="10"/>
      <x:c r="F52" s="9"/>
      <x:c r="G52" s="9"/>
      <x:c r="H52" s="9"/>
      <x:c r="I52" s="9"/>
      <x:c r="J52" s="9"/>
      <x:c r="K52" s="10"/>
      <x:c r="L52" s="9"/>
      <x:c r="M52" s="10"/>
      <x:c r="N52" s="9"/>
      <x:c r="O52" s="9"/>
      <x:c r="P52" s="17" t="str">
        <x:f>IF(COUNTA(A52:O52)=0,"",IF(OR(LEN(TRIM(A52&amp;""))=0,NOT(ISTEXT(A52)),NOT(EXACT(A52,TRIM(A52)))),"Check: ID missing or untrimmed",IF(OR(OR(ISNUMBER(FIND("*",A52)),ISNUMBER(FIND("?",A52)),ISNUMBER(FIND("~",A52))),OR(ISNUMBER(FIND("*",G52)),ISNUMBER(FIND("?",G52)),ISNUMBER(FIND("~",G52))),OR(ISNUMBER(FIND("*",I52)),ISNUMBER(FIND("?",I52)),ISNUMBER(FIND("~",I52)))),"Check: ID contains wildcard",IF(COUNTIFS($A$15:$A$74,A52)&gt;1,"Check: duplicate task ID",IF(OR(LEN(TRIM($B$6&amp;""))=0,NOT(IF(ISNUMBER($B$7),AND($B$7&gt;=1,$B$7&lt;=2958465,MOD($B$7,1)=0),FALSE)),NOT(IF(ISNUMBER($B$8),AND($B$8&gt;=1,$B$8&lt;=2958465,MOD($B$8,1)=0),FALSE)),NOT(IF(ISNUMBER($B$9),AND($B$9&gt;=1,$B$9&lt;=2958465,MOD($B$9,1)=0),FALSE)),$B$7&gt;$B$8),"Check: project setup",IF(OR(LEN(TRIM(B52&amp;""))=0,LEN(TRIM(C52&amp;""))=0,LEN(TRIM(D52&amp;""))=0),"Check: core fields missing",IF(NOT(IF(ISNUMBER(F52),AND(F52&gt;=0,F52&lt;=3650,MOD(F52,1)=0),FALSE)),"Check: duration must be whole 0-3650",IF(NOT(OR(EXACT(L52,"Not started"),EXACT(L52,"In progress"),EXACT(L52,"Blocked"),EXACT(L52,"Complete"),EXACT(L52,"Cancelled"))),"Check: task state invalid",IF(OR(AND(LEN(E52&amp;"")&gt;0,NOT(IF(ISNUMBER(E52),AND(E52&gt;=1,E52&lt;=2958465,MOD(E52,1)=0),FALSE))),AND(LEN(K52&amp;"")&gt;0,NOT(IF(ISNUMBER(K52),AND(K52&gt;=1,K52&lt;=2958465,MOD(K52,1)=0),FALSE))),AND(LEN(M52&amp;"")&gt;0,NOT(IF(ISNUMBER(M52),AND(M52&gt;=1,M52&lt;=2958465,MOD(M52,1)=0),FALSE)))),"Check: entered date invalid",IF(OR(AND(LEN(G52&amp;"")&gt;0,OR(LEN(TRIM(G52&amp;""))=0,NOT(ISTEXT(G52)),NOT(EXACT(G52,TRIM(G52))))),AND(LEN(I52&amp;"")&gt;0,OR(LEN(TRIM(I52&amp;""))=0,NOT(ISTEXT(I52)),NOT(EXACT(I52,TRIM(I52)))))),"Check: predecessor ID untrimmed",IF(OR(AND(LEN(G52&amp;"")&gt;0,NOT(IF(ISNUMBER(H52),AND(H52&gt;=0,H52&lt;=3650,MOD(H52,1)=0),FALSE))),AND(LEN(I52&amp;"")&gt;0,NOT(IF(ISNUMBER(J52),AND(J52&gt;=0,J52&lt;=3650,MOD(J52,1)=0),FALSE))),AND(LEN(G52&amp;"")=0,LEN(H52&amp;"")&gt;0),AND(LEN(I52&amp;"")=0,LEN(J52&amp;"")&gt;0)),"Check: lag needs linked predecessor",IF(AND(LEN(G52&amp;"")&gt;0,LEN(I52&amp;"")&gt;0,G52=I52),"Check: predecessor repeated",IF(AND(EXACT(L52,"Complete"),OR(LEN(M52&amp;"")=0,LEN(TRIM(N52&amp;""))=0)),"Check: completion record missing",IF(AND(LEN(M52&amp;"")&gt;0,OR(NOT(EXACT(L52,"Complete")),M52&gt;$B$9,M52&lt;$B$7)),"Check: actual finish inconsistent",IF(AND(NOT(EXACT(L52,"Complete")),LEN(TRIM(O52&amp;""))=0),"Check: next action or reason missing","Recorded")))))))))))))))</x:f>
      </x:c>
      <x:c r="Q52" s="17" t="str">
        <x:f>IF(LEN(P52&amp;"")=0,"",IF(P52&lt;&gt;"Recorded","Check: resolve input issue",IF(EXACT(L52,"Cancelled"),"Cancelled",IF(AND(LEN(G52&amp;"")&gt;0,COUNTIFS($A$15:$A$51,G52)&lt;&gt;1),"Check: predecessor absent or not earlier",IF(IF(LEN(G52&amp;"")=0,FALSE,NOT(EXACT(G52,INDEX($A$15:$A$51,MATCH(G52,$A$15:$A$51,0))))),"Check: predecessor case differs",IF(IF(LEN(G52&amp;"")=0,FALSE,NOT(ISNUMBER(INDEX($T$15:$T$51,MATCH(G52,$A$15:$A$51,0))))),"Check: predecessor finish unavailable",IF(AND(LEN(I52&amp;"")&gt;0,COUNTIFS($A$15:$A$51,I52)&lt;&gt;1),"Check: predecessor absent or not earlier",IF(IF(LEN(I52&amp;"")=0,FALSE,NOT(EXACT(I52,INDEX($A$15:$A$51,MATCH(I52,$A$15:$A$51,0))))),"Check: predecessor case differs",IF(IF(LEN(I52&amp;"")=0,FALSE,NOT(ISNUMBER(INDEX($T$15:$T$51,MATCH(I52,$A$15:$A$51,0))))),"Check: predecessor finish unavailable","Ready")))))))))</x:f>
      </x:c>
      <x:c r="R52" s="18" t="str">
        <x:f>IF(OR(Q52&lt;&gt;"Ready",AND(LEN(G52&amp;"")=0,LEN(I52&amp;"")=0)),"",IF(MAX(IF(LEN(G52&amp;"")=0,0,INDEX($T$15:$T$51,MATCH(G52,$A$15:$A$51,0))+1+H52),IF(LEN(I52&amp;"")=0,0,INDEX($T$15:$T$51,MATCH(I52,$A$15:$A$51,0))+1+J52))&gt;2958465,"Unavailable: date limit",MAX(IF(LEN(G52&amp;"")=0,0,INDEX($T$15:$T$51,MATCH(G52,$A$15:$A$51,0))+1+H52),IF(LEN(I52&amp;"")=0,0,INDEX($T$15:$T$51,MATCH(I52,$A$15:$A$51,0))+1+J52))))</x:f>
      </x:c>
      <x:c r="S52" s="18" t="str">
        <x:f>IF(Q52&lt;&gt;"Ready","",IF(AND(OR(LEN(G52&amp;"")&gt;0,LEN(I52&amp;"")&gt;0),NOT(ISNUMBER(R52))),"",MAX($B$7,IF(LEN(E52&amp;"")=0,0,E52),IF(LEN(R52&amp;"")=0,0,R52))))</x:f>
      </x:c>
      <x:c r="T52" s="18" t="str">
        <x:f>IF(NOT(ISNUMBER(S52)),"",IF(S52+MAX(F52-1,0)&gt;2958465,"",S52+MAX(F52-1,0)))</x:f>
      </x:c>
      <x:c r="U52" s="17" t="str">
        <x:f>IF(NOT(ISNUMBER(T52)),"",T52-IF(LEN(K52&amp;"")=0,$B$8,K52))</x:f>
      </x:c>
      <x:c r="V52" s="17" t="str">
        <x:f>IF(LEN(P52&amp;"")=0,"",IF(P52&lt;&gt;"Recorded","Check: resolve input issue",IF(EXACT(L52,"Cancelled"),"Cancelled",IF(Q52&lt;&gt;"Ready","Check: dependency unresolved",IF(NOT(ISNUMBER(T52)),"Check: date limit exceeded",IF(EXACT(L52,"Complete"),"Complete recorded",IF(EXACT(L52,"Blocked"),"Blocked",IF(T52&lt;$B$9,"Planned finish passed",IF(S52&lt;=$B$9,"Start date reached","Scheduled")))))))))</x:f>
      </x:c>
    </x:row>
    <x:row r="53" ht="52" customHeight="1">
      <x:c r="A53" s="9"/>
      <x:c r="B53" s="9"/>
      <x:c r="C53" s="9"/>
      <x:c r="D53" s="9"/>
      <x:c r="E53" s="10"/>
      <x:c r="F53" s="9"/>
      <x:c r="G53" s="9"/>
      <x:c r="H53" s="9"/>
      <x:c r="I53" s="9"/>
      <x:c r="J53" s="9"/>
      <x:c r="K53" s="10"/>
      <x:c r="L53" s="9"/>
      <x:c r="M53" s="10"/>
      <x:c r="N53" s="9"/>
      <x:c r="O53" s="9"/>
      <x:c r="P53" s="17" t="str">
        <x:f>IF(COUNTA(A53:O53)=0,"",IF(OR(LEN(TRIM(A53&amp;""))=0,NOT(ISTEXT(A53)),NOT(EXACT(A53,TRIM(A53)))),"Check: ID missing or untrimmed",IF(OR(OR(ISNUMBER(FIND("*",A53)),ISNUMBER(FIND("?",A53)),ISNUMBER(FIND("~",A53))),OR(ISNUMBER(FIND("*",G53)),ISNUMBER(FIND("?",G53)),ISNUMBER(FIND("~",G53))),OR(ISNUMBER(FIND("*",I53)),ISNUMBER(FIND("?",I53)),ISNUMBER(FIND("~",I53)))),"Check: ID contains wildcard",IF(COUNTIFS($A$15:$A$74,A53)&gt;1,"Check: duplicate task ID",IF(OR(LEN(TRIM($B$6&amp;""))=0,NOT(IF(ISNUMBER($B$7),AND($B$7&gt;=1,$B$7&lt;=2958465,MOD($B$7,1)=0),FALSE)),NOT(IF(ISNUMBER($B$8),AND($B$8&gt;=1,$B$8&lt;=2958465,MOD($B$8,1)=0),FALSE)),NOT(IF(ISNUMBER($B$9),AND($B$9&gt;=1,$B$9&lt;=2958465,MOD($B$9,1)=0),FALSE)),$B$7&gt;$B$8),"Check: project setup",IF(OR(LEN(TRIM(B53&amp;""))=0,LEN(TRIM(C53&amp;""))=0,LEN(TRIM(D53&amp;""))=0),"Check: core fields missing",IF(NOT(IF(ISNUMBER(F53),AND(F53&gt;=0,F53&lt;=3650,MOD(F53,1)=0),FALSE)),"Check: duration must be whole 0-3650",IF(NOT(OR(EXACT(L53,"Not started"),EXACT(L53,"In progress"),EXACT(L53,"Blocked"),EXACT(L53,"Complete"),EXACT(L53,"Cancelled"))),"Check: task state invalid",IF(OR(AND(LEN(E53&amp;"")&gt;0,NOT(IF(ISNUMBER(E53),AND(E53&gt;=1,E53&lt;=2958465,MOD(E53,1)=0),FALSE))),AND(LEN(K53&amp;"")&gt;0,NOT(IF(ISNUMBER(K53),AND(K53&gt;=1,K53&lt;=2958465,MOD(K53,1)=0),FALSE))),AND(LEN(M53&amp;"")&gt;0,NOT(IF(ISNUMBER(M53),AND(M53&gt;=1,M53&lt;=2958465,MOD(M53,1)=0),FALSE)))),"Check: entered date invalid",IF(OR(AND(LEN(G53&amp;"")&gt;0,OR(LEN(TRIM(G53&amp;""))=0,NOT(ISTEXT(G53)),NOT(EXACT(G53,TRIM(G53))))),AND(LEN(I53&amp;"")&gt;0,OR(LEN(TRIM(I53&amp;""))=0,NOT(ISTEXT(I53)),NOT(EXACT(I53,TRIM(I53)))))),"Check: predecessor ID untrimmed",IF(OR(AND(LEN(G53&amp;"")&gt;0,NOT(IF(ISNUMBER(H53),AND(H53&gt;=0,H53&lt;=3650,MOD(H53,1)=0),FALSE))),AND(LEN(I53&amp;"")&gt;0,NOT(IF(ISNUMBER(J53),AND(J53&gt;=0,J53&lt;=3650,MOD(J53,1)=0),FALSE))),AND(LEN(G53&amp;"")=0,LEN(H53&amp;"")&gt;0),AND(LEN(I53&amp;"")=0,LEN(J53&amp;"")&gt;0)),"Check: lag needs linked predecessor",IF(AND(LEN(G53&amp;"")&gt;0,LEN(I53&amp;"")&gt;0,G53=I53),"Check: predecessor repeated",IF(AND(EXACT(L53,"Complete"),OR(LEN(M53&amp;"")=0,LEN(TRIM(N53&amp;""))=0)),"Check: completion record missing",IF(AND(LEN(M53&amp;"")&gt;0,OR(NOT(EXACT(L53,"Complete")),M53&gt;$B$9,M53&lt;$B$7)),"Check: actual finish inconsistent",IF(AND(NOT(EXACT(L53,"Complete")),LEN(TRIM(O53&amp;""))=0),"Check: next action or reason missing","Recorded")))))))))))))))</x:f>
      </x:c>
      <x:c r="Q53" s="17" t="str">
        <x:f>IF(LEN(P53&amp;"")=0,"",IF(P53&lt;&gt;"Recorded","Check: resolve input issue",IF(EXACT(L53,"Cancelled"),"Cancelled",IF(AND(LEN(G53&amp;"")&gt;0,COUNTIFS($A$15:$A$52,G53)&lt;&gt;1),"Check: predecessor absent or not earlier",IF(IF(LEN(G53&amp;"")=0,FALSE,NOT(EXACT(G53,INDEX($A$15:$A$52,MATCH(G53,$A$15:$A$52,0))))),"Check: predecessor case differs",IF(IF(LEN(G53&amp;"")=0,FALSE,NOT(ISNUMBER(INDEX($T$15:$T$52,MATCH(G53,$A$15:$A$52,0))))),"Check: predecessor finish unavailable",IF(AND(LEN(I53&amp;"")&gt;0,COUNTIFS($A$15:$A$52,I53)&lt;&gt;1),"Check: predecessor absent or not earlier",IF(IF(LEN(I53&amp;"")=0,FALSE,NOT(EXACT(I53,INDEX($A$15:$A$52,MATCH(I53,$A$15:$A$52,0))))),"Check: predecessor case differs",IF(IF(LEN(I53&amp;"")=0,FALSE,NOT(ISNUMBER(INDEX($T$15:$T$52,MATCH(I53,$A$15:$A$52,0))))),"Check: predecessor finish unavailable","Ready")))))))))</x:f>
      </x:c>
      <x:c r="R53" s="18" t="str">
        <x:f>IF(OR(Q53&lt;&gt;"Ready",AND(LEN(G53&amp;"")=0,LEN(I53&amp;"")=0)),"",IF(MAX(IF(LEN(G53&amp;"")=0,0,INDEX($T$15:$T$52,MATCH(G53,$A$15:$A$52,0))+1+H53),IF(LEN(I53&amp;"")=0,0,INDEX($T$15:$T$52,MATCH(I53,$A$15:$A$52,0))+1+J53))&gt;2958465,"Unavailable: date limit",MAX(IF(LEN(G53&amp;"")=0,0,INDEX($T$15:$T$52,MATCH(G53,$A$15:$A$52,0))+1+H53),IF(LEN(I53&amp;"")=0,0,INDEX($T$15:$T$52,MATCH(I53,$A$15:$A$52,0))+1+J53))))</x:f>
      </x:c>
      <x:c r="S53" s="18" t="str">
        <x:f>IF(Q53&lt;&gt;"Ready","",IF(AND(OR(LEN(G53&amp;"")&gt;0,LEN(I53&amp;"")&gt;0),NOT(ISNUMBER(R53))),"",MAX($B$7,IF(LEN(E53&amp;"")=0,0,E53),IF(LEN(R53&amp;"")=0,0,R53))))</x:f>
      </x:c>
      <x:c r="T53" s="18" t="str">
        <x:f>IF(NOT(ISNUMBER(S53)),"",IF(S53+MAX(F53-1,0)&gt;2958465,"",S53+MAX(F53-1,0)))</x:f>
      </x:c>
      <x:c r="U53" s="17" t="str">
        <x:f>IF(NOT(ISNUMBER(T53)),"",T53-IF(LEN(K53&amp;"")=0,$B$8,K53))</x:f>
      </x:c>
      <x:c r="V53" s="17" t="str">
        <x:f>IF(LEN(P53&amp;"")=0,"",IF(P53&lt;&gt;"Recorded","Check: resolve input issue",IF(EXACT(L53,"Cancelled"),"Cancelled",IF(Q53&lt;&gt;"Ready","Check: dependency unresolved",IF(NOT(ISNUMBER(T53)),"Check: date limit exceeded",IF(EXACT(L53,"Complete"),"Complete recorded",IF(EXACT(L53,"Blocked"),"Blocked",IF(T53&lt;$B$9,"Planned finish passed",IF(S53&lt;=$B$9,"Start date reached","Scheduled")))))))))</x:f>
      </x:c>
    </x:row>
    <x:row r="54" ht="52" customHeight="1">
      <x:c r="A54" s="9"/>
      <x:c r="B54" s="9"/>
      <x:c r="C54" s="9"/>
      <x:c r="D54" s="9"/>
      <x:c r="E54" s="10"/>
      <x:c r="F54" s="9"/>
      <x:c r="G54" s="9"/>
      <x:c r="H54" s="9"/>
      <x:c r="I54" s="9"/>
      <x:c r="J54" s="9"/>
      <x:c r="K54" s="10"/>
      <x:c r="L54" s="9"/>
      <x:c r="M54" s="10"/>
      <x:c r="N54" s="9"/>
      <x:c r="O54" s="9"/>
      <x:c r="P54" s="17" t="str">
        <x:f>IF(COUNTA(A54:O54)=0,"",IF(OR(LEN(TRIM(A54&amp;""))=0,NOT(ISTEXT(A54)),NOT(EXACT(A54,TRIM(A54)))),"Check: ID missing or untrimmed",IF(OR(OR(ISNUMBER(FIND("*",A54)),ISNUMBER(FIND("?",A54)),ISNUMBER(FIND("~",A54))),OR(ISNUMBER(FIND("*",G54)),ISNUMBER(FIND("?",G54)),ISNUMBER(FIND("~",G54))),OR(ISNUMBER(FIND("*",I54)),ISNUMBER(FIND("?",I54)),ISNUMBER(FIND("~",I54)))),"Check: ID contains wildcard",IF(COUNTIFS($A$15:$A$74,A54)&gt;1,"Check: duplicate task ID",IF(OR(LEN(TRIM($B$6&amp;""))=0,NOT(IF(ISNUMBER($B$7),AND($B$7&gt;=1,$B$7&lt;=2958465,MOD($B$7,1)=0),FALSE)),NOT(IF(ISNUMBER($B$8),AND($B$8&gt;=1,$B$8&lt;=2958465,MOD($B$8,1)=0),FALSE)),NOT(IF(ISNUMBER($B$9),AND($B$9&gt;=1,$B$9&lt;=2958465,MOD($B$9,1)=0),FALSE)),$B$7&gt;$B$8),"Check: project setup",IF(OR(LEN(TRIM(B54&amp;""))=0,LEN(TRIM(C54&amp;""))=0,LEN(TRIM(D54&amp;""))=0),"Check: core fields missing",IF(NOT(IF(ISNUMBER(F54),AND(F54&gt;=0,F54&lt;=3650,MOD(F54,1)=0),FALSE)),"Check: duration must be whole 0-3650",IF(NOT(OR(EXACT(L54,"Not started"),EXACT(L54,"In progress"),EXACT(L54,"Blocked"),EXACT(L54,"Complete"),EXACT(L54,"Cancelled"))),"Check: task state invalid",IF(OR(AND(LEN(E54&amp;"")&gt;0,NOT(IF(ISNUMBER(E54),AND(E54&gt;=1,E54&lt;=2958465,MOD(E54,1)=0),FALSE))),AND(LEN(K54&amp;"")&gt;0,NOT(IF(ISNUMBER(K54),AND(K54&gt;=1,K54&lt;=2958465,MOD(K54,1)=0),FALSE))),AND(LEN(M54&amp;"")&gt;0,NOT(IF(ISNUMBER(M54),AND(M54&gt;=1,M54&lt;=2958465,MOD(M54,1)=0),FALSE)))),"Check: entered date invalid",IF(OR(AND(LEN(G54&amp;"")&gt;0,OR(LEN(TRIM(G54&amp;""))=0,NOT(ISTEXT(G54)),NOT(EXACT(G54,TRIM(G54))))),AND(LEN(I54&amp;"")&gt;0,OR(LEN(TRIM(I54&amp;""))=0,NOT(ISTEXT(I54)),NOT(EXACT(I54,TRIM(I54)))))),"Check: predecessor ID untrimmed",IF(OR(AND(LEN(G54&amp;"")&gt;0,NOT(IF(ISNUMBER(H54),AND(H54&gt;=0,H54&lt;=3650,MOD(H54,1)=0),FALSE))),AND(LEN(I54&amp;"")&gt;0,NOT(IF(ISNUMBER(J54),AND(J54&gt;=0,J54&lt;=3650,MOD(J54,1)=0),FALSE))),AND(LEN(G54&amp;"")=0,LEN(H54&amp;"")&gt;0),AND(LEN(I54&amp;"")=0,LEN(J54&amp;"")&gt;0)),"Check: lag needs linked predecessor",IF(AND(LEN(G54&amp;"")&gt;0,LEN(I54&amp;"")&gt;0,G54=I54),"Check: predecessor repeated",IF(AND(EXACT(L54,"Complete"),OR(LEN(M54&amp;"")=0,LEN(TRIM(N54&amp;""))=0)),"Check: completion record missing",IF(AND(LEN(M54&amp;"")&gt;0,OR(NOT(EXACT(L54,"Complete")),M54&gt;$B$9,M54&lt;$B$7)),"Check: actual finish inconsistent",IF(AND(NOT(EXACT(L54,"Complete")),LEN(TRIM(O54&amp;""))=0),"Check: next action or reason missing","Recorded")))))))))))))))</x:f>
      </x:c>
      <x:c r="Q54" s="17" t="str">
        <x:f>IF(LEN(P54&amp;"")=0,"",IF(P54&lt;&gt;"Recorded","Check: resolve input issue",IF(EXACT(L54,"Cancelled"),"Cancelled",IF(AND(LEN(G54&amp;"")&gt;0,COUNTIFS($A$15:$A$53,G54)&lt;&gt;1),"Check: predecessor absent or not earlier",IF(IF(LEN(G54&amp;"")=0,FALSE,NOT(EXACT(G54,INDEX($A$15:$A$53,MATCH(G54,$A$15:$A$53,0))))),"Check: predecessor case differs",IF(IF(LEN(G54&amp;"")=0,FALSE,NOT(ISNUMBER(INDEX($T$15:$T$53,MATCH(G54,$A$15:$A$53,0))))),"Check: predecessor finish unavailable",IF(AND(LEN(I54&amp;"")&gt;0,COUNTIFS($A$15:$A$53,I54)&lt;&gt;1),"Check: predecessor absent or not earlier",IF(IF(LEN(I54&amp;"")=0,FALSE,NOT(EXACT(I54,INDEX($A$15:$A$53,MATCH(I54,$A$15:$A$53,0))))),"Check: predecessor case differs",IF(IF(LEN(I54&amp;"")=0,FALSE,NOT(ISNUMBER(INDEX($T$15:$T$53,MATCH(I54,$A$15:$A$53,0))))),"Check: predecessor finish unavailable","Ready")))))))))</x:f>
      </x:c>
      <x:c r="R54" s="18" t="str">
        <x:f>IF(OR(Q54&lt;&gt;"Ready",AND(LEN(G54&amp;"")=0,LEN(I54&amp;"")=0)),"",IF(MAX(IF(LEN(G54&amp;"")=0,0,INDEX($T$15:$T$53,MATCH(G54,$A$15:$A$53,0))+1+H54),IF(LEN(I54&amp;"")=0,0,INDEX($T$15:$T$53,MATCH(I54,$A$15:$A$53,0))+1+J54))&gt;2958465,"Unavailable: date limit",MAX(IF(LEN(G54&amp;"")=0,0,INDEX($T$15:$T$53,MATCH(G54,$A$15:$A$53,0))+1+H54),IF(LEN(I54&amp;"")=0,0,INDEX($T$15:$T$53,MATCH(I54,$A$15:$A$53,0))+1+J54))))</x:f>
      </x:c>
      <x:c r="S54" s="18" t="str">
        <x:f>IF(Q54&lt;&gt;"Ready","",IF(AND(OR(LEN(G54&amp;"")&gt;0,LEN(I54&amp;"")&gt;0),NOT(ISNUMBER(R54))),"",MAX($B$7,IF(LEN(E54&amp;"")=0,0,E54),IF(LEN(R54&amp;"")=0,0,R54))))</x:f>
      </x:c>
      <x:c r="T54" s="18" t="str">
        <x:f>IF(NOT(ISNUMBER(S54)),"",IF(S54+MAX(F54-1,0)&gt;2958465,"",S54+MAX(F54-1,0)))</x:f>
      </x:c>
      <x:c r="U54" s="17" t="str">
        <x:f>IF(NOT(ISNUMBER(T54)),"",T54-IF(LEN(K54&amp;"")=0,$B$8,K54))</x:f>
      </x:c>
      <x:c r="V54" s="17" t="str">
        <x:f>IF(LEN(P54&amp;"")=0,"",IF(P54&lt;&gt;"Recorded","Check: resolve input issue",IF(EXACT(L54,"Cancelled"),"Cancelled",IF(Q54&lt;&gt;"Ready","Check: dependency unresolved",IF(NOT(ISNUMBER(T54)),"Check: date limit exceeded",IF(EXACT(L54,"Complete"),"Complete recorded",IF(EXACT(L54,"Blocked"),"Blocked",IF(T54&lt;$B$9,"Planned finish passed",IF(S54&lt;=$B$9,"Start date reached","Scheduled")))))))))</x:f>
      </x:c>
    </x:row>
    <x:row r="55" ht="52" customHeight="1">
      <x:c r="A55" s="9"/>
      <x:c r="B55" s="9"/>
      <x:c r="C55" s="9"/>
      <x:c r="D55" s="9"/>
      <x:c r="E55" s="10"/>
      <x:c r="F55" s="9"/>
      <x:c r="G55" s="9"/>
      <x:c r="H55" s="9"/>
      <x:c r="I55" s="9"/>
      <x:c r="J55" s="9"/>
      <x:c r="K55" s="10"/>
      <x:c r="L55" s="9"/>
      <x:c r="M55" s="10"/>
      <x:c r="N55" s="9"/>
      <x:c r="O55" s="9"/>
      <x:c r="P55" s="17" t="str">
        <x:f>IF(COUNTA(A55:O55)=0,"",IF(OR(LEN(TRIM(A55&amp;""))=0,NOT(ISTEXT(A55)),NOT(EXACT(A55,TRIM(A55)))),"Check: ID missing or untrimmed",IF(OR(OR(ISNUMBER(FIND("*",A55)),ISNUMBER(FIND("?",A55)),ISNUMBER(FIND("~",A55))),OR(ISNUMBER(FIND("*",G55)),ISNUMBER(FIND("?",G55)),ISNUMBER(FIND("~",G55))),OR(ISNUMBER(FIND("*",I55)),ISNUMBER(FIND("?",I55)),ISNUMBER(FIND("~",I55)))),"Check: ID contains wildcard",IF(COUNTIFS($A$15:$A$74,A55)&gt;1,"Check: duplicate task ID",IF(OR(LEN(TRIM($B$6&amp;""))=0,NOT(IF(ISNUMBER($B$7),AND($B$7&gt;=1,$B$7&lt;=2958465,MOD($B$7,1)=0),FALSE)),NOT(IF(ISNUMBER($B$8),AND($B$8&gt;=1,$B$8&lt;=2958465,MOD($B$8,1)=0),FALSE)),NOT(IF(ISNUMBER($B$9),AND($B$9&gt;=1,$B$9&lt;=2958465,MOD($B$9,1)=0),FALSE)),$B$7&gt;$B$8),"Check: project setup",IF(OR(LEN(TRIM(B55&amp;""))=0,LEN(TRIM(C55&amp;""))=0,LEN(TRIM(D55&amp;""))=0),"Check: core fields missing",IF(NOT(IF(ISNUMBER(F55),AND(F55&gt;=0,F55&lt;=3650,MOD(F55,1)=0),FALSE)),"Check: duration must be whole 0-3650",IF(NOT(OR(EXACT(L55,"Not started"),EXACT(L55,"In progress"),EXACT(L55,"Blocked"),EXACT(L55,"Complete"),EXACT(L55,"Cancelled"))),"Check: task state invalid",IF(OR(AND(LEN(E55&amp;"")&gt;0,NOT(IF(ISNUMBER(E55),AND(E55&gt;=1,E55&lt;=2958465,MOD(E55,1)=0),FALSE))),AND(LEN(K55&amp;"")&gt;0,NOT(IF(ISNUMBER(K55),AND(K55&gt;=1,K55&lt;=2958465,MOD(K55,1)=0),FALSE))),AND(LEN(M55&amp;"")&gt;0,NOT(IF(ISNUMBER(M55),AND(M55&gt;=1,M55&lt;=2958465,MOD(M55,1)=0),FALSE)))),"Check: entered date invalid",IF(OR(AND(LEN(G55&amp;"")&gt;0,OR(LEN(TRIM(G55&amp;""))=0,NOT(ISTEXT(G55)),NOT(EXACT(G55,TRIM(G55))))),AND(LEN(I55&amp;"")&gt;0,OR(LEN(TRIM(I55&amp;""))=0,NOT(ISTEXT(I55)),NOT(EXACT(I55,TRIM(I55)))))),"Check: predecessor ID untrimmed",IF(OR(AND(LEN(G55&amp;"")&gt;0,NOT(IF(ISNUMBER(H55),AND(H55&gt;=0,H55&lt;=3650,MOD(H55,1)=0),FALSE))),AND(LEN(I55&amp;"")&gt;0,NOT(IF(ISNUMBER(J55),AND(J55&gt;=0,J55&lt;=3650,MOD(J55,1)=0),FALSE))),AND(LEN(G55&amp;"")=0,LEN(H55&amp;"")&gt;0),AND(LEN(I55&amp;"")=0,LEN(J55&amp;"")&gt;0)),"Check: lag needs linked predecessor",IF(AND(LEN(G55&amp;"")&gt;0,LEN(I55&amp;"")&gt;0,G55=I55),"Check: predecessor repeated",IF(AND(EXACT(L55,"Complete"),OR(LEN(M55&amp;"")=0,LEN(TRIM(N55&amp;""))=0)),"Check: completion record missing",IF(AND(LEN(M55&amp;"")&gt;0,OR(NOT(EXACT(L55,"Complete")),M55&gt;$B$9,M55&lt;$B$7)),"Check: actual finish inconsistent",IF(AND(NOT(EXACT(L55,"Complete")),LEN(TRIM(O55&amp;""))=0),"Check: next action or reason missing","Recorded")))))))))))))))</x:f>
      </x:c>
      <x:c r="Q55" s="17" t="str">
        <x:f>IF(LEN(P55&amp;"")=0,"",IF(P55&lt;&gt;"Recorded","Check: resolve input issue",IF(EXACT(L55,"Cancelled"),"Cancelled",IF(AND(LEN(G55&amp;"")&gt;0,COUNTIFS($A$15:$A$54,G55)&lt;&gt;1),"Check: predecessor absent or not earlier",IF(IF(LEN(G55&amp;"")=0,FALSE,NOT(EXACT(G55,INDEX($A$15:$A$54,MATCH(G55,$A$15:$A$54,0))))),"Check: predecessor case differs",IF(IF(LEN(G55&amp;"")=0,FALSE,NOT(ISNUMBER(INDEX($T$15:$T$54,MATCH(G55,$A$15:$A$54,0))))),"Check: predecessor finish unavailable",IF(AND(LEN(I55&amp;"")&gt;0,COUNTIFS($A$15:$A$54,I55)&lt;&gt;1),"Check: predecessor absent or not earlier",IF(IF(LEN(I55&amp;"")=0,FALSE,NOT(EXACT(I55,INDEX($A$15:$A$54,MATCH(I55,$A$15:$A$54,0))))),"Check: predecessor case differs",IF(IF(LEN(I55&amp;"")=0,FALSE,NOT(ISNUMBER(INDEX($T$15:$T$54,MATCH(I55,$A$15:$A$54,0))))),"Check: predecessor finish unavailable","Ready")))))))))</x:f>
      </x:c>
      <x:c r="R55" s="18" t="str">
        <x:f>IF(OR(Q55&lt;&gt;"Ready",AND(LEN(G55&amp;"")=0,LEN(I55&amp;"")=0)),"",IF(MAX(IF(LEN(G55&amp;"")=0,0,INDEX($T$15:$T$54,MATCH(G55,$A$15:$A$54,0))+1+H55),IF(LEN(I55&amp;"")=0,0,INDEX($T$15:$T$54,MATCH(I55,$A$15:$A$54,0))+1+J55))&gt;2958465,"Unavailable: date limit",MAX(IF(LEN(G55&amp;"")=0,0,INDEX($T$15:$T$54,MATCH(G55,$A$15:$A$54,0))+1+H55),IF(LEN(I55&amp;"")=0,0,INDEX($T$15:$T$54,MATCH(I55,$A$15:$A$54,0))+1+J55))))</x:f>
      </x:c>
      <x:c r="S55" s="18" t="str">
        <x:f>IF(Q55&lt;&gt;"Ready","",IF(AND(OR(LEN(G55&amp;"")&gt;0,LEN(I55&amp;"")&gt;0),NOT(ISNUMBER(R55))),"",MAX($B$7,IF(LEN(E55&amp;"")=0,0,E55),IF(LEN(R55&amp;"")=0,0,R55))))</x:f>
      </x:c>
      <x:c r="T55" s="18" t="str">
        <x:f>IF(NOT(ISNUMBER(S55)),"",IF(S55+MAX(F55-1,0)&gt;2958465,"",S55+MAX(F55-1,0)))</x:f>
      </x:c>
      <x:c r="U55" s="17" t="str">
        <x:f>IF(NOT(ISNUMBER(T55)),"",T55-IF(LEN(K55&amp;"")=0,$B$8,K55))</x:f>
      </x:c>
      <x:c r="V55" s="17" t="str">
        <x:f>IF(LEN(P55&amp;"")=0,"",IF(P55&lt;&gt;"Recorded","Check: resolve input issue",IF(EXACT(L55,"Cancelled"),"Cancelled",IF(Q55&lt;&gt;"Ready","Check: dependency unresolved",IF(NOT(ISNUMBER(T55)),"Check: date limit exceeded",IF(EXACT(L55,"Complete"),"Complete recorded",IF(EXACT(L55,"Blocked"),"Blocked",IF(T55&lt;$B$9,"Planned finish passed",IF(S55&lt;=$B$9,"Start date reached","Scheduled")))))))))</x:f>
      </x:c>
    </x:row>
    <x:row r="56" ht="52" customHeight="1">
      <x:c r="A56" s="9"/>
      <x:c r="B56" s="9"/>
      <x:c r="C56" s="9"/>
      <x:c r="D56" s="9"/>
      <x:c r="E56" s="10"/>
      <x:c r="F56" s="9"/>
      <x:c r="G56" s="9"/>
      <x:c r="H56" s="9"/>
      <x:c r="I56" s="9"/>
      <x:c r="J56" s="9"/>
      <x:c r="K56" s="10"/>
      <x:c r="L56" s="9"/>
      <x:c r="M56" s="10"/>
      <x:c r="N56" s="9"/>
      <x:c r="O56" s="9"/>
      <x:c r="P56" s="17" t="str">
        <x:f>IF(COUNTA(A56:O56)=0,"",IF(OR(LEN(TRIM(A56&amp;""))=0,NOT(ISTEXT(A56)),NOT(EXACT(A56,TRIM(A56)))),"Check: ID missing or untrimmed",IF(OR(OR(ISNUMBER(FIND("*",A56)),ISNUMBER(FIND("?",A56)),ISNUMBER(FIND("~",A56))),OR(ISNUMBER(FIND("*",G56)),ISNUMBER(FIND("?",G56)),ISNUMBER(FIND("~",G56))),OR(ISNUMBER(FIND("*",I56)),ISNUMBER(FIND("?",I56)),ISNUMBER(FIND("~",I56)))),"Check: ID contains wildcard",IF(COUNTIFS($A$15:$A$74,A56)&gt;1,"Check: duplicate task ID",IF(OR(LEN(TRIM($B$6&amp;""))=0,NOT(IF(ISNUMBER($B$7),AND($B$7&gt;=1,$B$7&lt;=2958465,MOD($B$7,1)=0),FALSE)),NOT(IF(ISNUMBER($B$8),AND($B$8&gt;=1,$B$8&lt;=2958465,MOD($B$8,1)=0),FALSE)),NOT(IF(ISNUMBER($B$9),AND($B$9&gt;=1,$B$9&lt;=2958465,MOD($B$9,1)=0),FALSE)),$B$7&gt;$B$8),"Check: project setup",IF(OR(LEN(TRIM(B56&amp;""))=0,LEN(TRIM(C56&amp;""))=0,LEN(TRIM(D56&amp;""))=0),"Check: core fields missing",IF(NOT(IF(ISNUMBER(F56),AND(F56&gt;=0,F56&lt;=3650,MOD(F56,1)=0),FALSE)),"Check: duration must be whole 0-3650",IF(NOT(OR(EXACT(L56,"Not started"),EXACT(L56,"In progress"),EXACT(L56,"Blocked"),EXACT(L56,"Complete"),EXACT(L56,"Cancelled"))),"Check: task state invalid",IF(OR(AND(LEN(E56&amp;"")&gt;0,NOT(IF(ISNUMBER(E56),AND(E56&gt;=1,E56&lt;=2958465,MOD(E56,1)=0),FALSE))),AND(LEN(K56&amp;"")&gt;0,NOT(IF(ISNUMBER(K56),AND(K56&gt;=1,K56&lt;=2958465,MOD(K56,1)=0),FALSE))),AND(LEN(M56&amp;"")&gt;0,NOT(IF(ISNUMBER(M56),AND(M56&gt;=1,M56&lt;=2958465,MOD(M56,1)=0),FALSE)))),"Check: entered date invalid",IF(OR(AND(LEN(G56&amp;"")&gt;0,OR(LEN(TRIM(G56&amp;""))=0,NOT(ISTEXT(G56)),NOT(EXACT(G56,TRIM(G56))))),AND(LEN(I56&amp;"")&gt;0,OR(LEN(TRIM(I56&amp;""))=0,NOT(ISTEXT(I56)),NOT(EXACT(I56,TRIM(I56)))))),"Check: predecessor ID untrimmed",IF(OR(AND(LEN(G56&amp;"")&gt;0,NOT(IF(ISNUMBER(H56),AND(H56&gt;=0,H56&lt;=3650,MOD(H56,1)=0),FALSE))),AND(LEN(I56&amp;"")&gt;0,NOT(IF(ISNUMBER(J56),AND(J56&gt;=0,J56&lt;=3650,MOD(J56,1)=0),FALSE))),AND(LEN(G56&amp;"")=0,LEN(H56&amp;"")&gt;0),AND(LEN(I56&amp;"")=0,LEN(J56&amp;"")&gt;0)),"Check: lag needs linked predecessor",IF(AND(LEN(G56&amp;"")&gt;0,LEN(I56&amp;"")&gt;0,G56=I56),"Check: predecessor repeated",IF(AND(EXACT(L56,"Complete"),OR(LEN(M56&amp;"")=0,LEN(TRIM(N56&amp;""))=0)),"Check: completion record missing",IF(AND(LEN(M56&amp;"")&gt;0,OR(NOT(EXACT(L56,"Complete")),M56&gt;$B$9,M56&lt;$B$7)),"Check: actual finish inconsistent",IF(AND(NOT(EXACT(L56,"Complete")),LEN(TRIM(O56&amp;""))=0),"Check: next action or reason missing","Recorded")))))))))))))))</x:f>
      </x:c>
      <x:c r="Q56" s="17" t="str">
        <x:f>IF(LEN(P56&amp;"")=0,"",IF(P56&lt;&gt;"Recorded","Check: resolve input issue",IF(EXACT(L56,"Cancelled"),"Cancelled",IF(AND(LEN(G56&amp;"")&gt;0,COUNTIFS($A$15:$A$55,G56)&lt;&gt;1),"Check: predecessor absent or not earlier",IF(IF(LEN(G56&amp;"")=0,FALSE,NOT(EXACT(G56,INDEX($A$15:$A$55,MATCH(G56,$A$15:$A$55,0))))),"Check: predecessor case differs",IF(IF(LEN(G56&amp;"")=0,FALSE,NOT(ISNUMBER(INDEX($T$15:$T$55,MATCH(G56,$A$15:$A$55,0))))),"Check: predecessor finish unavailable",IF(AND(LEN(I56&amp;"")&gt;0,COUNTIFS($A$15:$A$55,I56)&lt;&gt;1),"Check: predecessor absent or not earlier",IF(IF(LEN(I56&amp;"")=0,FALSE,NOT(EXACT(I56,INDEX($A$15:$A$55,MATCH(I56,$A$15:$A$55,0))))),"Check: predecessor case differs",IF(IF(LEN(I56&amp;"")=0,FALSE,NOT(ISNUMBER(INDEX($T$15:$T$55,MATCH(I56,$A$15:$A$55,0))))),"Check: predecessor finish unavailable","Ready")))))))))</x:f>
      </x:c>
      <x:c r="R56" s="18" t="str">
        <x:f>IF(OR(Q56&lt;&gt;"Ready",AND(LEN(G56&amp;"")=0,LEN(I56&amp;"")=0)),"",IF(MAX(IF(LEN(G56&amp;"")=0,0,INDEX($T$15:$T$55,MATCH(G56,$A$15:$A$55,0))+1+H56),IF(LEN(I56&amp;"")=0,0,INDEX($T$15:$T$55,MATCH(I56,$A$15:$A$55,0))+1+J56))&gt;2958465,"Unavailable: date limit",MAX(IF(LEN(G56&amp;"")=0,0,INDEX($T$15:$T$55,MATCH(G56,$A$15:$A$55,0))+1+H56),IF(LEN(I56&amp;"")=0,0,INDEX($T$15:$T$55,MATCH(I56,$A$15:$A$55,0))+1+J56))))</x:f>
      </x:c>
      <x:c r="S56" s="18" t="str">
        <x:f>IF(Q56&lt;&gt;"Ready","",IF(AND(OR(LEN(G56&amp;"")&gt;0,LEN(I56&amp;"")&gt;0),NOT(ISNUMBER(R56))),"",MAX($B$7,IF(LEN(E56&amp;"")=0,0,E56),IF(LEN(R56&amp;"")=0,0,R56))))</x:f>
      </x:c>
      <x:c r="T56" s="18" t="str">
        <x:f>IF(NOT(ISNUMBER(S56)),"",IF(S56+MAX(F56-1,0)&gt;2958465,"",S56+MAX(F56-1,0)))</x:f>
      </x:c>
      <x:c r="U56" s="17" t="str">
        <x:f>IF(NOT(ISNUMBER(T56)),"",T56-IF(LEN(K56&amp;"")=0,$B$8,K56))</x:f>
      </x:c>
      <x:c r="V56" s="17" t="str">
        <x:f>IF(LEN(P56&amp;"")=0,"",IF(P56&lt;&gt;"Recorded","Check: resolve input issue",IF(EXACT(L56,"Cancelled"),"Cancelled",IF(Q56&lt;&gt;"Ready","Check: dependency unresolved",IF(NOT(ISNUMBER(T56)),"Check: date limit exceeded",IF(EXACT(L56,"Complete"),"Complete recorded",IF(EXACT(L56,"Blocked"),"Blocked",IF(T56&lt;$B$9,"Planned finish passed",IF(S56&lt;=$B$9,"Start date reached","Scheduled")))))))))</x:f>
      </x:c>
    </x:row>
    <x:row r="57" ht="52" customHeight="1">
      <x:c r="A57" s="9"/>
      <x:c r="B57" s="9"/>
      <x:c r="C57" s="9"/>
      <x:c r="D57" s="9"/>
      <x:c r="E57" s="10"/>
      <x:c r="F57" s="9"/>
      <x:c r="G57" s="9"/>
      <x:c r="H57" s="9"/>
      <x:c r="I57" s="9"/>
      <x:c r="J57" s="9"/>
      <x:c r="K57" s="10"/>
      <x:c r="L57" s="9"/>
      <x:c r="M57" s="10"/>
      <x:c r="N57" s="9"/>
      <x:c r="O57" s="9"/>
      <x:c r="P57" s="17" t="str">
        <x:f>IF(COUNTA(A57:O57)=0,"",IF(OR(LEN(TRIM(A57&amp;""))=0,NOT(ISTEXT(A57)),NOT(EXACT(A57,TRIM(A57)))),"Check: ID missing or untrimmed",IF(OR(OR(ISNUMBER(FIND("*",A57)),ISNUMBER(FIND("?",A57)),ISNUMBER(FIND("~",A57))),OR(ISNUMBER(FIND("*",G57)),ISNUMBER(FIND("?",G57)),ISNUMBER(FIND("~",G57))),OR(ISNUMBER(FIND("*",I57)),ISNUMBER(FIND("?",I57)),ISNUMBER(FIND("~",I57)))),"Check: ID contains wildcard",IF(COUNTIFS($A$15:$A$74,A57)&gt;1,"Check: duplicate task ID",IF(OR(LEN(TRIM($B$6&amp;""))=0,NOT(IF(ISNUMBER($B$7),AND($B$7&gt;=1,$B$7&lt;=2958465,MOD($B$7,1)=0),FALSE)),NOT(IF(ISNUMBER($B$8),AND($B$8&gt;=1,$B$8&lt;=2958465,MOD($B$8,1)=0),FALSE)),NOT(IF(ISNUMBER($B$9),AND($B$9&gt;=1,$B$9&lt;=2958465,MOD($B$9,1)=0),FALSE)),$B$7&gt;$B$8),"Check: project setup",IF(OR(LEN(TRIM(B57&amp;""))=0,LEN(TRIM(C57&amp;""))=0,LEN(TRIM(D57&amp;""))=0),"Check: core fields missing",IF(NOT(IF(ISNUMBER(F57),AND(F57&gt;=0,F57&lt;=3650,MOD(F57,1)=0),FALSE)),"Check: duration must be whole 0-3650",IF(NOT(OR(EXACT(L57,"Not started"),EXACT(L57,"In progress"),EXACT(L57,"Blocked"),EXACT(L57,"Complete"),EXACT(L57,"Cancelled"))),"Check: task state invalid",IF(OR(AND(LEN(E57&amp;"")&gt;0,NOT(IF(ISNUMBER(E57),AND(E57&gt;=1,E57&lt;=2958465,MOD(E57,1)=0),FALSE))),AND(LEN(K57&amp;"")&gt;0,NOT(IF(ISNUMBER(K57),AND(K57&gt;=1,K57&lt;=2958465,MOD(K57,1)=0),FALSE))),AND(LEN(M57&amp;"")&gt;0,NOT(IF(ISNUMBER(M57),AND(M57&gt;=1,M57&lt;=2958465,MOD(M57,1)=0),FALSE)))),"Check: entered date invalid",IF(OR(AND(LEN(G57&amp;"")&gt;0,OR(LEN(TRIM(G57&amp;""))=0,NOT(ISTEXT(G57)),NOT(EXACT(G57,TRIM(G57))))),AND(LEN(I57&amp;"")&gt;0,OR(LEN(TRIM(I57&amp;""))=0,NOT(ISTEXT(I57)),NOT(EXACT(I57,TRIM(I57)))))),"Check: predecessor ID untrimmed",IF(OR(AND(LEN(G57&amp;"")&gt;0,NOT(IF(ISNUMBER(H57),AND(H57&gt;=0,H57&lt;=3650,MOD(H57,1)=0),FALSE))),AND(LEN(I57&amp;"")&gt;0,NOT(IF(ISNUMBER(J57),AND(J57&gt;=0,J57&lt;=3650,MOD(J57,1)=0),FALSE))),AND(LEN(G57&amp;"")=0,LEN(H57&amp;"")&gt;0),AND(LEN(I57&amp;"")=0,LEN(J57&amp;"")&gt;0)),"Check: lag needs linked predecessor",IF(AND(LEN(G57&amp;"")&gt;0,LEN(I57&amp;"")&gt;0,G57=I57),"Check: predecessor repeated",IF(AND(EXACT(L57,"Complete"),OR(LEN(M57&amp;"")=0,LEN(TRIM(N57&amp;""))=0)),"Check: completion record missing",IF(AND(LEN(M57&amp;"")&gt;0,OR(NOT(EXACT(L57,"Complete")),M57&gt;$B$9,M57&lt;$B$7)),"Check: actual finish inconsistent",IF(AND(NOT(EXACT(L57,"Complete")),LEN(TRIM(O57&amp;""))=0),"Check: next action or reason missing","Recorded")))))))))))))))</x:f>
      </x:c>
      <x:c r="Q57" s="17" t="str">
        <x:f>IF(LEN(P57&amp;"")=0,"",IF(P57&lt;&gt;"Recorded","Check: resolve input issue",IF(EXACT(L57,"Cancelled"),"Cancelled",IF(AND(LEN(G57&amp;"")&gt;0,COUNTIFS($A$15:$A$56,G57)&lt;&gt;1),"Check: predecessor absent or not earlier",IF(IF(LEN(G57&amp;"")=0,FALSE,NOT(EXACT(G57,INDEX($A$15:$A$56,MATCH(G57,$A$15:$A$56,0))))),"Check: predecessor case differs",IF(IF(LEN(G57&amp;"")=0,FALSE,NOT(ISNUMBER(INDEX($T$15:$T$56,MATCH(G57,$A$15:$A$56,0))))),"Check: predecessor finish unavailable",IF(AND(LEN(I57&amp;"")&gt;0,COUNTIFS($A$15:$A$56,I57)&lt;&gt;1),"Check: predecessor absent or not earlier",IF(IF(LEN(I57&amp;"")=0,FALSE,NOT(EXACT(I57,INDEX($A$15:$A$56,MATCH(I57,$A$15:$A$56,0))))),"Check: predecessor case differs",IF(IF(LEN(I57&amp;"")=0,FALSE,NOT(ISNUMBER(INDEX($T$15:$T$56,MATCH(I57,$A$15:$A$56,0))))),"Check: predecessor finish unavailable","Ready")))))))))</x:f>
      </x:c>
      <x:c r="R57" s="18" t="str">
        <x:f>IF(OR(Q57&lt;&gt;"Ready",AND(LEN(G57&amp;"")=0,LEN(I57&amp;"")=0)),"",IF(MAX(IF(LEN(G57&amp;"")=0,0,INDEX($T$15:$T$56,MATCH(G57,$A$15:$A$56,0))+1+H57),IF(LEN(I57&amp;"")=0,0,INDEX($T$15:$T$56,MATCH(I57,$A$15:$A$56,0))+1+J57))&gt;2958465,"Unavailable: date limit",MAX(IF(LEN(G57&amp;"")=0,0,INDEX($T$15:$T$56,MATCH(G57,$A$15:$A$56,0))+1+H57),IF(LEN(I57&amp;"")=0,0,INDEX($T$15:$T$56,MATCH(I57,$A$15:$A$56,0))+1+J57))))</x:f>
      </x:c>
      <x:c r="S57" s="18" t="str">
        <x:f>IF(Q57&lt;&gt;"Ready","",IF(AND(OR(LEN(G57&amp;"")&gt;0,LEN(I57&amp;"")&gt;0),NOT(ISNUMBER(R57))),"",MAX($B$7,IF(LEN(E57&amp;"")=0,0,E57),IF(LEN(R57&amp;"")=0,0,R57))))</x:f>
      </x:c>
      <x:c r="T57" s="18" t="str">
        <x:f>IF(NOT(ISNUMBER(S57)),"",IF(S57+MAX(F57-1,0)&gt;2958465,"",S57+MAX(F57-1,0)))</x:f>
      </x:c>
      <x:c r="U57" s="17" t="str">
        <x:f>IF(NOT(ISNUMBER(T57)),"",T57-IF(LEN(K57&amp;"")=0,$B$8,K57))</x:f>
      </x:c>
      <x:c r="V57" s="17" t="str">
        <x:f>IF(LEN(P57&amp;"")=0,"",IF(P57&lt;&gt;"Recorded","Check: resolve input issue",IF(EXACT(L57,"Cancelled"),"Cancelled",IF(Q57&lt;&gt;"Ready","Check: dependency unresolved",IF(NOT(ISNUMBER(T57)),"Check: date limit exceeded",IF(EXACT(L57,"Complete"),"Complete recorded",IF(EXACT(L57,"Blocked"),"Blocked",IF(T57&lt;$B$9,"Planned finish passed",IF(S57&lt;=$B$9,"Start date reached","Scheduled")))))))))</x:f>
      </x:c>
    </x:row>
    <x:row r="58" ht="52" customHeight="1">
      <x:c r="A58" s="9"/>
      <x:c r="B58" s="9"/>
      <x:c r="C58" s="9"/>
      <x:c r="D58" s="9"/>
      <x:c r="E58" s="10"/>
      <x:c r="F58" s="9"/>
      <x:c r="G58" s="9"/>
      <x:c r="H58" s="9"/>
      <x:c r="I58" s="9"/>
      <x:c r="J58" s="9"/>
      <x:c r="K58" s="10"/>
      <x:c r="L58" s="9"/>
      <x:c r="M58" s="10"/>
      <x:c r="N58" s="9"/>
      <x:c r="O58" s="9"/>
      <x:c r="P58" s="17" t="str">
        <x:f>IF(COUNTA(A58:O58)=0,"",IF(OR(LEN(TRIM(A58&amp;""))=0,NOT(ISTEXT(A58)),NOT(EXACT(A58,TRIM(A58)))),"Check: ID missing or untrimmed",IF(OR(OR(ISNUMBER(FIND("*",A58)),ISNUMBER(FIND("?",A58)),ISNUMBER(FIND("~",A58))),OR(ISNUMBER(FIND("*",G58)),ISNUMBER(FIND("?",G58)),ISNUMBER(FIND("~",G58))),OR(ISNUMBER(FIND("*",I58)),ISNUMBER(FIND("?",I58)),ISNUMBER(FIND("~",I58)))),"Check: ID contains wildcard",IF(COUNTIFS($A$15:$A$74,A58)&gt;1,"Check: duplicate task ID",IF(OR(LEN(TRIM($B$6&amp;""))=0,NOT(IF(ISNUMBER($B$7),AND($B$7&gt;=1,$B$7&lt;=2958465,MOD($B$7,1)=0),FALSE)),NOT(IF(ISNUMBER($B$8),AND($B$8&gt;=1,$B$8&lt;=2958465,MOD($B$8,1)=0),FALSE)),NOT(IF(ISNUMBER($B$9),AND($B$9&gt;=1,$B$9&lt;=2958465,MOD($B$9,1)=0),FALSE)),$B$7&gt;$B$8),"Check: project setup",IF(OR(LEN(TRIM(B58&amp;""))=0,LEN(TRIM(C58&amp;""))=0,LEN(TRIM(D58&amp;""))=0),"Check: core fields missing",IF(NOT(IF(ISNUMBER(F58),AND(F58&gt;=0,F58&lt;=3650,MOD(F58,1)=0),FALSE)),"Check: duration must be whole 0-3650",IF(NOT(OR(EXACT(L58,"Not started"),EXACT(L58,"In progress"),EXACT(L58,"Blocked"),EXACT(L58,"Complete"),EXACT(L58,"Cancelled"))),"Check: task state invalid",IF(OR(AND(LEN(E58&amp;"")&gt;0,NOT(IF(ISNUMBER(E58),AND(E58&gt;=1,E58&lt;=2958465,MOD(E58,1)=0),FALSE))),AND(LEN(K58&amp;"")&gt;0,NOT(IF(ISNUMBER(K58),AND(K58&gt;=1,K58&lt;=2958465,MOD(K58,1)=0),FALSE))),AND(LEN(M58&amp;"")&gt;0,NOT(IF(ISNUMBER(M58),AND(M58&gt;=1,M58&lt;=2958465,MOD(M58,1)=0),FALSE)))),"Check: entered date invalid",IF(OR(AND(LEN(G58&amp;"")&gt;0,OR(LEN(TRIM(G58&amp;""))=0,NOT(ISTEXT(G58)),NOT(EXACT(G58,TRIM(G58))))),AND(LEN(I58&amp;"")&gt;0,OR(LEN(TRIM(I58&amp;""))=0,NOT(ISTEXT(I58)),NOT(EXACT(I58,TRIM(I58)))))),"Check: predecessor ID untrimmed",IF(OR(AND(LEN(G58&amp;"")&gt;0,NOT(IF(ISNUMBER(H58),AND(H58&gt;=0,H58&lt;=3650,MOD(H58,1)=0),FALSE))),AND(LEN(I58&amp;"")&gt;0,NOT(IF(ISNUMBER(J58),AND(J58&gt;=0,J58&lt;=3650,MOD(J58,1)=0),FALSE))),AND(LEN(G58&amp;"")=0,LEN(H58&amp;"")&gt;0),AND(LEN(I58&amp;"")=0,LEN(J58&amp;"")&gt;0)),"Check: lag needs linked predecessor",IF(AND(LEN(G58&amp;"")&gt;0,LEN(I58&amp;"")&gt;0,G58=I58),"Check: predecessor repeated",IF(AND(EXACT(L58,"Complete"),OR(LEN(M58&amp;"")=0,LEN(TRIM(N58&amp;""))=0)),"Check: completion record missing",IF(AND(LEN(M58&amp;"")&gt;0,OR(NOT(EXACT(L58,"Complete")),M58&gt;$B$9,M58&lt;$B$7)),"Check: actual finish inconsistent",IF(AND(NOT(EXACT(L58,"Complete")),LEN(TRIM(O58&amp;""))=0),"Check: next action or reason missing","Recorded")))))))))))))))</x:f>
      </x:c>
      <x:c r="Q58" s="17" t="str">
        <x:f>IF(LEN(P58&amp;"")=0,"",IF(P58&lt;&gt;"Recorded","Check: resolve input issue",IF(EXACT(L58,"Cancelled"),"Cancelled",IF(AND(LEN(G58&amp;"")&gt;0,COUNTIFS($A$15:$A$57,G58)&lt;&gt;1),"Check: predecessor absent or not earlier",IF(IF(LEN(G58&amp;"")=0,FALSE,NOT(EXACT(G58,INDEX($A$15:$A$57,MATCH(G58,$A$15:$A$57,0))))),"Check: predecessor case differs",IF(IF(LEN(G58&amp;"")=0,FALSE,NOT(ISNUMBER(INDEX($T$15:$T$57,MATCH(G58,$A$15:$A$57,0))))),"Check: predecessor finish unavailable",IF(AND(LEN(I58&amp;"")&gt;0,COUNTIFS($A$15:$A$57,I58)&lt;&gt;1),"Check: predecessor absent or not earlier",IF(IF(LEN(I58&amp;"")=0,FALSE,NOT(EXACT(I58,INDEX($A$15:$A$57,MATCH(I58,$A$15:$A$57,0))))),"Check: predecessor case differs",IF(IF(LEN(I58&amp;"")=0,FALSE,NOT(ISNUMBER(INDEX($T$15:$T$57,MATCH(I58,$A$15:$A$57,0))))),"Check: predecessor finish unavailable","Ready")))))))))</x:f>
      </x:c>
      <x:c r="R58" s="18" t="str">
        <x:f>IF(OR(Q58&lt;&gt;"Ready",AND(LEN(G58&amp;"")=0,LEN(I58&amp;"")=0)),"",IF(MAX(IF(LEN(G58&amp;"")=0,0,INDEX($T$15:$T$57,MATCH(G58,$A$15:$A$57,0))+1+H58),IF(LEN(I58&amp;"")=0,0,INDEX($T$15:$T$57,MATCH(I58,$A$15:$A$57,0))+1+J58))&gt;2958465,"Unavailable: date limit",MAX(IF(LEN(G58&amp;"")=0,0,INDEX($T$15:$T$57,MATCH(G58,$A$15:$A$57,0))+1+H58),IF(LEN(I58&amp;"")=0,0,INDEX($T$15:$T$57,MATCH(I58,$A$15:$A$57,0))+1+J58))))</x:f>
      </x:c>
      <x:c r="S58" s="18" t="str">
        <x:f>IF(Q58&lt;&gt;"Ready","",IF(AND(OR(LEN(G58&amp;"")&gt;0,LEN(I58&amp;"")&gt;0),NOT(ISNUMBER(R58))),"",MAX($B$7,IF(LEN(E58&amp;"")=0,0,E58),IF(LEN(R58&amp;"")=0,0,R58))))</x:f>
      </x:c>
      <x:c r="T58" s="18" t="str">
        <x:f>IF(NOT(ISNUMBER(S58)),"",IF(S58+MAX(F58-1,0)&gt;2958465,"",S58+MAX(F58-1,0)))</x:f>
      </x:c>
      <x:c r="U58" s="17" t="str">
        <x:f>IF(NOT(ISNUMBER(T58)),"",T58-IF(LEN(K58&amp;"")=0,$B$8,K58))</x:f>
      </x:c>
      <x:c r="V58" s="17" t="str">
        <x:f>IF(LEN(P58&amp;"")=0,"",IF(P58&lt;&gt;"Recorded","Check: resolve input issue",IF(EXACT(L58,"Cancelled"),"Cancelled",IF(Q58&lt;&gt;"Ready","Check: dependency unresolved",IF(NOT(ISNUMBER(T58)),"Check: date limit exceeded",IF(EXACT(L58,"Complete"),"Complete recorded",IF(EXACT(L58,"Blocked"),"Blocked",IF(T58&lt;$B$9,"Planned finish passed",IF(S58&lt;=$B$9,"Start date reached","Scheduled")))))))))</x:f>
      </x:c>
    </x:row>
    <x:row r="59" ht="52" customHeight="1">
      <x:c r="A59" s="9"/>
      <x:c r="B59" s="9"/>
      <x:c r="C59" s="9"/>
      <x:c r="D59" s="9"/>
      <x:c r="E59" s="10"/>
      <x:c r="F59" s="9"/>
      <x:c r="G59" s="9"/>
      <x:c r="H59" s="9"/>
      <x:c r="I59" s="9"/>
      <x:c r="J59" s="9"/>
      <x:c r="K59" s="10"/>
      <x:c r="L59" s="9"/>
      <x:c r="M59" s="10"/>
      <x:c r="N59" s="9"/>
      <x:c r="O59" s="9"/>
      <x:c r="P59" s="17" t="str">
        <x:f>IF(COUNTA(A59:O59)=0,"",IF(OR(LEN(TRIM(A59&amp;""))=0,NOT(ISTEXT(A59)),NOT(EXACT(A59,TRIM(A59)))),"Check: ID missing or untrimmed",IF(OR(OR(ISNUMBER(FIND("*",A59)),ISNUMBER(FIND("?",A59)),ISNUMBER(FIND("~",A59))),OR(ISNUMBER(FIND("*",G59)),ISNUMBER(FIND("?",G59)),ISNUMBER(FIND("~",G59))),OR(ISNUMBER(FIND("*",I59)),ISNUMBER(FIND("?",I59)),ISNUMBER(FIND("~",I59)))),"Check: ID contains wildcard",IF(COUNTIFS($A$15:$A$74,A59)&gt;1,"Check: duplicate task ID",IF(OR(LEN(TRIM($B$6&amp;""))=0,NOT(IF(ISNUMBER($B$7),AND($B$7&gt;=1,$B$7&lt;=2958465,MOD($B$7,1)=0),FALSE)),NOT(IF(ISNUMBER($B$8),AND($B$8&gt;=1,$B$8&lt;=2958465,MOD($B$8,1)=0),FALSE)),NOT(IF(ISNUMBER($B$9),AND($B$9&gt;=1,$B$9&lt;=2958465,MOD($B$9,1)=0),FALSE)),$B$7&gt;$B$8),"Check: project setup",IF(OR(LEN(TRIM(B59&amp;""))=0,LEN(TRIM(C59&amp;""))=0,LEN(TRIM(D59&amp;""))=0),"Check: core fields missing",IF(NOT(IF(ISNUMBER(F59),AND(F59&gt;=0,F59&lt;=3650,MOD(F59,1)=0),FALSE)),"Check: duration must be whole 0-3650",IF(NOT(OR(EXACT(L59,"Not started"),EXACT(L59,"In progress"),EXACT(L59,"Blocked"),EXACT(L59,"Complete"),EXACT(L59,"Cancelled"))),"Check: task state invalid",IF(OR(AND(LEN(E59&amp;"")&gt;0,NOT(IF(ISNUMBER(E59),AND(E59&gt;=1,E59&lt;=2958465,MOD(E59,1)=0),FALSE))),AND(LEN(K59&amp;"")&gt;0,NOT(IF(ISNUMBER(K59),AND(K59&gt;=1,K59&lt;=2958465,MOD(K59,1)=0),FALSE))),AND(LEN(M59&amp;"")&gt;0,NOT(IF(ISNUMBER(M59),AND(M59&gt;=1,M59&lt;=2958465,MOD(M59,1)=0),FALSE)))),"Check: entered date invalid",IF(OR(AND(LEN(G59&amp;"")&gt;0,OR(LEN(TRIM(G59&amp;""))=0,NOT(ISTEXT(G59)),NOT(EXACT(G59,TRIM(G59))))),AND(LEN(I59&amp;"")&gt;0,OR(LEN(TRIM(I59&amp;""))=0,NOT(ISTEXT(I59)),NOT(EXACT(I59,TRIM(I59)))))),"Check: predecessor ID untrimmed",IF(OR(AND(LEN(G59&amp;"")&gt;0,NOT(IF(ISNUMBER(H59),AND(H59&gt;=0,H59&lt;=3650,MOD(H59,1)=0),FALSE))),AND(LEN(I59&amp;"")&gt;0,NOT(IF(ISNUMBER(J59),AND(J59&gt;=0,J59&lt;=3650,MOD(J59,1)=0),FALSE))),AND(LEN(G59&amp;"")=0,LEN(H59&amp;"")&gt;0),AND(LEN(I59&amp;"")=0,LEN(J59&amp;"")&gt;0)),"Check: lag needs linked predecessor",IF(AND(LEN(G59&amp;"")&gt;0,LEN(I59&amp;"")&gt;0,G59=I59),"Check: predecessor repeated",IF(AND(EXACT(L59,"Complete"),OR(LEN(M59&amp;"")=0,LEN(TRIM(N59&amp;""))=0)),"Check: completion record missing",IF(AND(LEN(M59&amp;"")&gt;0,OR(NOT(EXACT(L59,"Complete")),M59&gt;$B$9,M59&lt;$B$7)),"Check: actual finish inconsistent",IF(AND(NOT(EXACT(L59,"Complete")),LEN(TRIM(O59&amp;""))=0),"Check: next action or reason missing","Recorded")))))))))))))))</x:f>
      </x:c>
      <x:c r="Q59" s="17" t="str">
        <x:f>IF(LEN(P59&amp;"")=0,"",IF(P59&lt;&gt;"Recorded","Check: resolve input issue",IF(EXACT(L59,"Cancelled"),"Cancelled",IF(AND(LEN(G59&amp;"")&gt;0,COUNTIFS($A$15:$A$58,G59)&lt;&gt;1),"Check: predecessor absent or not earlier",IF(IF(LEN(G59&amp;"")=0,FALSE,NOT(EXACT(G59,INDEX($A$15:$A$58,MATCH(G59,$A$15:$A$58,0))))),"Check: predecessor case differs",IF(IF(LEN(G59&amp;"")=0,FALSE,NOT(ISNUMBER(INDEX($T$15:$T$58,MATCH(G59,$A$15:$A$58,0))))),"Check: predecessor finish unavailable",IF(AND(LEN(I59&amp;"")&gt;0,COUNTIFS($A$15:$A$58,I59)&lt;&gt;1),"Check: predecessor absent or not earlier",IF(IF(LEN(I59&amp;"")=0,FALSE,NOT(EXACT(I59,INDEX($A$15:$A$58,MATCH(I59,$A$15:$A$58,0))))),"Check: predecessor case differs",IF(IF(LEN(I59&amp;"")=0,FALSE,NOT(ISNUMBER(INDEX($T$15:$T$58,MATCH(I59,$A$15:$A$58,0))))),"Check: predecessor finish unavailable","Ready")))))))))</x:f>
      </x:c>
      <x:c r="R59" s="18" t="str">
        <x:f>IF(OR(Q59&lt;&gt;"Ready",AND(LEN(G59&amp;"")=0,LEN(I59&amp;"")=0)),"",IF(MAX(IF(LEN(G59&amp;"")=0,0,INDEX($T$15:$T$58,MATCH(G59,$A$15:$A$58,0))+1+H59),IF(LEN(I59&amp;"")=0,0,INDEX($T$15:$T$58,MATCH(I59,$A$15:$A$58,0))+1+J59))&gt;2958465,"Unavailable: date limit",MAX(IF(LEN(G59&amp;"")=0,0,INDEX($T$15:$T$58,MATCH(G59,$A$15:$A$58,0))+1+H59),IF(LEN(I59&amp;"")=0,0,INDEX($T$15:$T$58,MATCH(I59,$A$15:$A$58,0))+1+J59))))</x:f>
      </x:c>
      <x:c r="S59" s="18" t="str">
        <x:f>IF(Q59&lt;&gt;"Ready","",IF(AND(OR(LEN(G59&amp;"")&gt;0,LEN(I59&amp;"")&gt;0),NOT(ISNUMBER(R59))),"",MAX($B$7,IF(LEN(E59&amp;"")=0,0,E59),IF(LEN(R59&amp;"")=0,0,R59))))</x:f>
      </x:c>
      <x:c r="T59" s="18" t="str">
        <x:f>IF(NOT(ISNUMBER(S59)),"",IF(S59+MAX(F59-1,0)&gt;2958465,"",S59+MAX(F59-1,0)))</x:f>
      </x:c>
      <x:c r="U59" s="17" t="str">
        <x:f>IF(NOT(ISNUMBER(T59)),"",T59-IF(LEN(K59&amp;"")=0,$B$8,K59))</x:f>
      </x:c>
      <x:c r="V59" s="17" t="str">
        <x:f>IF(LEN(P59&amp;"")=0,"",IF(P59&lt;&gt;"Recorded","Check: resolve input issue",IF(EXACT(L59,"Cancelled"),"Cancelled",IF(Q59&lt;&gt;"Ready","Check: dependency unresolved",IF(NOT(ISNUMBER(T59)),"Check: date limit exceeded",IF(EXACT(L59,"Complete"),"Complete recorded",IF(EXACT(L59,"Blocked"),"Blocked",IF(T59&lt;$B$9,"Planned finish passed",IF(S59&lt;=$B$9,"Start date reached","Scheduled")))))))))</x:f>
      </x:c>
    </x:row>
    <x:row r="60" ht="52" customHeight="1">
      <x:c r="A60" s="9"/>
      <x:c r="B60" s="9"/>
      <x:c r="C60" s="9"/>
      <x:c r="D60" s="9"/>
      <x:c r="E60" s="10"/>
      <x:c r="F60" s="9"/>
      <x:c r="G60" s="9"/>
      <x:c r="H60" s="9"/>
      <x:c r="I60" s="9"/>
      <x:c r="J60" s="9"/>
      <x:c r="K60" s="10"/>
      <x:c r="L60" s="9"/>
      <x:c r="M60" s="10"/>
      <x:c r="N60" s="9"/>
      <x:c r="O60" s="9"/>
      <x:c r="P60" s="17" t="str">
        <x:f>IF(COUNTA(A60:O60)=0,"",IF(OR(LEN(TRIM(A60&amp;""))=0,NOT(ISTEXT(A60)),NOT(EXACT(A60,TRIM(A60)))),"Check: ID missing or untrimmed",IF(OR(OR(ISNUMBER(FIND("*",A60)),ISNUMBER(FIND("?",A60)),ISNUMBER(FIND("~",A60))),OR(ISNUMBER(FIND("*",G60)),ISNUMBER(FIND("?",G60)),ISNUMBER(FIND("~",G60))),OR(ISNUMBER(FIND("*",I60)),ISNUMBER(FIND("?",I60)),ISNUMBER(FIND("~",I60)))),"Check: ID contains wildcard",IF(COUNTIFS($A$15:$A$74,A60)&gt;1,"Check: duplicate task ID",IF(OR(LEN(TRIM($B$6&amp;""))=0,NOT(IF(ISNUMBER($B$7),AND($B$7&gt;=1,$B$7&lt;=2958465,MOD($B$7,1)=0),FALSE)),NOT(IF(ISNUMBER($B$8),AND($B$8&gt;=1,$B$8&lt;=2958465,MOD($B$8,1)=0),FALSE)),NOT(IF(ISNUMBER($B$9),AND($B$9&gt;=1,$B$9&lt;=2958465,MOD($B$9,1)=0),FALSE)),$B$7&gt;$B$8),"Check: project setup",IF(OR(LEN(TRIM(B60&amp;""))=0,LEN(TRIM(C60&amp;""))=0,LEN(TRIM(D60&amp;""))=0),"Check: core fields missing",IF(NOT(IF(ISNUMBER(F60),AND(F60&gt;=0,F60&lt;=3650,MOD(F60,1)=0),FALSE)),"Check: duration must be whole 0-3650",IF(NOT(OR(EXACT(L60,"Not started"),EXACT(L60,"In progress"),EXACT(L60,"Blocked"),EXACT(L60,"Complete"),EXACT(L60,"Cancelled"))),"Check: task state invalid",IF(OR(AND(LEN(E60&amp;"")&gt;0,NOT(IF(ISNUMBER(E60),AND(E60&gt;=1,E60&lt;=2958465,MOD(E60,1)=0),FALSE))),AND(LEN(K60&amp;"")&gt;0,NOT(IF(ISNUMBER(K60),AND(K60&gt;=1,K60&lt;=2958465,MOD(K60,1)=0),FALSE))),AND(LEN(M60&amp;"")&gt;0,NOT(IF(ISNUMBER(M60),AND(M60&gt;=1,M60&lt;=2958465,MOD(M60,1)=0),FALSE)))),"Check: entered date invalid",IF(OR(AND(LEN(G60&amp;"")&gt;0,OR(LEN(TRIM(G60&amp;""))=0,NOT(ISTEXT(G60)),NOT(EXACT(G60,TRIM(G60))))),AND(LEN(I60&amp;"")&gt;0,OR(LEN(TRIM(I60&amp;""))=0,NOT(ISTEXT(I60)),NOT(EXACT(I60,TRIM(I60)))))),"Check: predecessor ID untrimmed",IF(OR(AND(LEN(G60&amp;"")&gt;0,NOT(IF(ISNUMBER(H60),AND(H60&gt;=0,H60&lt;=3650,MOD(H60,1)=0),FALSE))),AND(LEN(I60&amp;"")&gt;0,NOT(IF(ISNUMBER(J60),AND(J60&gt;=0,J60&lt;=3650,MOD(J60,1)=0),FALSE))),AND(LEN(G60&amp;"")=0,LEN(H60&amp;"")&gt;0),AND(LEN(I60&amp;"")=0,LEN(J60&amp;"")&gt;0)),"Check: lag needs linked predecessor",IF(AND(LEN(G60&amp;"")&gt;0,LEN(I60&amp;"")&gt;0,G60=I60),"Check: predecessor repeated",IF(AND(EXACT(L60,"Complete"),OR(LEN(M60&amp;"")=0,LEN(TRIM(N60&amp;""))=0)),"Check: completion record missing",IF(AND(LEN(M60&amp;"")&gt;0,OR(NOT(EXACT(L60,"Complete")),M60&gt;$B$9,M60&lt;$B$7)),"Check: actual finish inconsistent",IF(AND(NOT(EXACT(L60,"Complete")),LEN(TRIM(O60&amp;""))=0),"Check: next action or reason missing","Recorded")))))))))))))))</x:f>
      </x:c>
      <x:c r="Q60" s="17" t="str">
        <x:f>IF(LEN(P60&amp;"")=0,"",IF(P60&lt;&gt;"Recorded","Check: resolve input issue",IF(EXACT(L60,"Cancelled"),"Cancelled",IF(AND(LEN(G60&amp;"")&gt;0,COUNTIFS($A$15:$A$59,G60)&lt;&gt;1),"Check: predecessor absent or not earlier",IF(IF(LEN(G60&amp;"")=0,FALSE,NOT(EXACT(G60,INDEX($A$15:$A$59,MATCH(G60,$A$15:$A$59,0))))),"Check: predecessor case differs",IF(IF(LEN(G60&amp;"")=0,FALSE,NOT(ISNUMBER(INDEX($T$15:$T$59,MATCH(G60,$A$15:$A$59,0))))),"Check: predecessor finish unavailable",IF(AND(LEN(I60&amp;"")&gt;0,COUNTIFS($A$15:$A$59,I60)&lt;&gt;1),"Check: predecessor absent or not earlier",IF(IF(LEN(I60&amp;"")=0,FALSE,NOT(EXACT(I60,INDEX($A$15:$A$59,MATCH(I60,$A$15:$A$59,0))))),"Check: predecessor case differs",IF(IF(LEN(I60&amp;"")=0,FALSE,NOT(ISNUMBER(INDEX($T$15:$T$59,MATCH(I60,$A$15:$A$59,0))))),"Check: predecessor finish unavailable","Ready")))))))))</x:f>
      </x:c>
      <x:c r="R60" s="18" t="str">
        <x:f>IF(OR(Q60&lt;&gt;"Ready",AND(LEN(G60&amp;"")=0,LEN(I60&amp;"")=0)),"",IF(MAX(IF(LEN(G60&amp;"")=0,0,INDEX($T$15:$T$59,MATCH(G60,$A$15:$A$59,0))+1+H60),IF(LEN(I60&amp;"")=0,0,INDEX($T$15:$T$59,MATCH(I60,$A$15:$A$59,0))+1+J60))&gt;2958465,"Unavailable: date limit",MAX(IF(LEN(G60&amp;"")=0,0,INDEX($T$15:$T$59,MATCH(G60,$A$15:$A$59,0))+1+H60),IF(LEN(I60&amp;"")=0,0,INDEX($T$15:$T$59,MATCH(I60,$A$15:$A$59,0))+1+J60))))</x:f>
      </x:c>
      <x:c r="S60" s="18" t="str">
        <x:f>IF(Q60&lt;&gt;"Ready","",IF(AND(OR(LEN(G60&amp;"")&gt;0,LEN(I60&amp;"")&gt;0),NOT(ISNUMBER(R60))),"",MAX($B$7,IF(LEN(E60&amp;"")=0,0,E60),IF(LEN(R60&amp;"")=0,0,R60))))</x:f>
      </x:c>
      <x:c r="T60" s="18" t="str">
        <x:f>IF(NOT(ISNUMBER(S60)),"",IF(S60+MAX(F60-1,0)&gt;2958465,"",S60+MAX(F60-1,0)))</x:f>
      </x:c>
      <x:c r="U60" s="17" t="str">
        <x:f>IF(NOT(ISNUMBER(T60)),"",T60-IF(LEN(K60&amp;"")=0,$B$8,K60))</x:f>
      </x:c>
      <x:c r="V60" s="17" t="str">
        <x:f>IF(LEN(P60&amp;"")=0,"",IF(P60&lt;&gt;"Recorded","Check: resolve input issue",IF(EXACT(L60,"Cancelled"),"Cancelled",IF(Q60&lt;&gt;"Ready","Check: dependency unresolved",IF(NOT(ISNUMBER(T60)),"Check: date limit exceeded",IF(EXACT(L60,"Complete"),"Complete recorded",IF(EXACT(L60,"Blocked"),"Blocked",IF(T60&lt;$B$9,"Planned finish passed",IF(S60&lt;=$B$9,"Start date reached","Scheduled")))))))))</x:f>
      </x:c>
    </x:row>
    <x:row r="61" ht="52" customHeight="1">
      <x:c r="A61" s="9"/>
      <x:c r="B61" s="9"/>
      <x:c r="C61" s="9"/>
      <x:c r="D61" s="9"/>
      <x:c r="E61" s="10"/>
      <x:c r="F61" s="9"/>
      <x:c r="G61" s="9"/>
      <x:c r="H61" s="9"/>
      <x:c r="I61" s="9"/>
      <x:c r="J61" s="9"/>
      <x:c r="K61" s="10"/>
      <x:c r="L61" s="9"/>
      <x:c r="M61" s="10"/>
      <x:c r="N61" s="9"/>
      <x:c r="O61" s="9"/>
      <x:c r="P61" s="17" t="str">
        <x:f>IF(COUNTA(A61:O61)=0,"",IF(OR(LEN(TRIM(A61&amp;""))=0,NOT(ISTEXT(A61)),NOT(EXACT(A61,TRIM(A61)))),"Check: ID missing or untrimmed",IF(OR(OR(ISNUMBER(FIND("*",A61)),ISNUMBER(FIND("?",A61)),ISNUMBER(FIND("~",A61))),OR(ISNUMBER(FIND("*",G61)),ISNUMBER(FIND("?",G61)),ISNUMBER(FIND("~",G61))),OR(ISNUMBER(FIND("*",I61)),ISNUMBER(FIND("?",I61)),ISNUMBER(FIND("~",I61)))),"Check: ID contains wildcard",IF(COUNTIFS($A$15:$A$74,A61)&gt;1,"Check: duplicate task ID",IF(OR(LEN(TRIM($B$6&amp;""))=0,NOT(IF(ISNUMBER($B$7),AND($B$7&gt;=1,$B$7&lt;=2958465,MOD($B$7,1)=0),FALSE)),NOT(IF(ISNUMBER($B$8),AND($B$8&gt;=1,$B$8&lt;=2958465,MOD($B$8,1)=0),FALSE)),NOT(IF(ISNUMBER($B$9),AND($B$9&gt;=1,$B$9&lt;=2958465,MOD($B$9,1)=0),FALSE)),$B$7&gt;$B$8),"Check: project setup",IF(OR(LEN(TRIM(B61&amp;""))=0,LEN(TRIM(C61&amp;""))=0,LEN(TRIM(D61&amp;""))=0),"Check: core fields missing",IF(NOT(IF(ISNUMBER(F61),AND(F61&gt;=0,F61&lt;=3650,MOD(F61,1)=0),FALSE)),"Check: duration must be whole 0-3650",IF(NOT(OR(EXACT(L61,"Not started"),EXACT(L61,"In progress"),EXACT(L61,"Blocked"),EXACT(L61,"Complete"),EXACT(L61,"Cancelled"))),"Check: task state invalid",IF(OR(AND(LEN(E61&amp;"")&gt;0,NOT(IF(ISNUMBER(E61),AND(E61&gt;=1,E61&lt;=2958465,MOD(E61,1)=0),FALSE))),AND(LEN(K61&amp;"")&gt;0,NOT(IF(ISNUMBER(K61),AND(K61&gt;=1,K61&lt;=2958465,MOD(K61,1)=0),FALSE))),AND(LEN(M61&amp;"")&gt;0,NOT(IF(ISNUMBER(M61),AND(M61&gt;=1,M61&lt;=2958465,MOD(M61,1)=0),FALSE)))),"Check: entered date invalid",IF(OR(AND(LEN(G61&amp;"")&gt;0,OR(LEN(TRIM(G61&amp;""))=0,NOT(ISTEXT(G61)),NOT(EXACT(G61,TRIM(G61))))),AND(LEN(I61&amp;"")&gt;0,OR(LEN(TRIM(I61&amp;""))=0,NOT(ISTEXT(I61)),NOT(EXACT(I61,TRIM(I61)))))),"Check: predecessor ID untrimmed",IF(OR(AND(LEN(G61&amp;"")&gt;0,NOT(IF(ISNUMBER(H61),AND(H61&gt;=0,H61&lt;=3650,MOD(H61,1)=0),FALSE))),AND(LEN(I61&amp;"")&gt;0,NOT(IF(ISNUMBER(J61),AND(J61&gt;=0,J61&lt;=3650,MOD(J61,1)=0),FALSE))),AND(LEN(G61&amp;"")=0,LEN(H61&amp;"")&gt;0),AND(LEN(I61&amp;"")=0,LEN(J61&amp;"")&gt;0)),"Check: lag needs linked predecessor",IF(AND(LEN(G61&amp;"")&gt;0,LEN(I61&amp;"")&gt;0,G61=I61),"Check: predecessor repeated",IF(AND(EXACT(L61,"Complete"),OR(LEN(M61&amp;"")=0,LEN(TRIM(N61&amp;""))=0)),"Check: completion record missing",IF(AND(LEN(M61&amp;"")&gt;0,OR(NOT(EXACT(L61,"Complete")),M61&gt;$B$9,M61&lt;$B$7)),"Check: actual finish inconsistent",IF(AND(NOT(EXACT(L61,"Complete")),LEN(TRIM(O61&amp;""))=0),"Check: next action or reason missing","Recorded")))))))))))))))</x:f>
      </x:c>
      <x:c r="Q61" s="17" t="str">
        <x:f>IF(LEN(P61&amp;"")=0,"",IF(P61&lt;&gt;"Recorded","Check: resolve input issue",IF(EXACT(L61,"Cancelled"),"Cancelled",IF(AND(LEN(G61&amp;"")&gt;0,COUNTIFS($A$15:$A$60,G61)&lt;&gt;1),"Check: predecessor absent or not earlier",IF(IF(LEN(G61&amp;"")=0,FALSE,NOT(EXACT(G61,INDEX($A$15:$A$60,MATCH(G61,$A$15:$A$60,0))))),"Check: predecessor case differs",IF(IF(LEN(G61&amp;"")=0,FALSE,NOT(ISNUMBER(INDEX($T$15:$T$60,MATCH(G61,$A$15:$A$60,0))))),"Check: predecessor finish unavailable",IF(AND(LEN(I61&amp;"")&gt;0,COUNTIFS($A$15:$A$60,I61)&lt;&gt;1),"Check: predecessor absent or not earlier",IF(IF(LEN(I61&amp;"")=0,FALSE,NOT(EXACT(I61,INDEX($A$15:$A$60,MATCH(I61,$A$15:$A$60,0))))),"Check: predecessor case differs",IF(IF(LEN(I61&amp;"")=0,FALSE,NOT(ISNUMBER(INDEX($T$15:$T$60,MATCH(I61,$A$15:$A$60,0))))),"Check: predecessor finish unavailable","Ready")))))))))</x:f>
      </x:c>
      <x:c r="R61" s="18" t="str">
        <x:f>IF(OR(Q61&lt;&gt;"Ready",AND(LEN(G61&amp;"")=0,LEN(I61&amp;"")=0)),"",IF(MAX(IF(LEN(G61&amp;"")=0,0,INDEX($T$15:$T$60,MATCH(G61,$A$15:$A$60,0))+1+H61),IF(LEN(I61&amp;"")=0,0,INDEX($T$15:$T$60,MATCH(I61,$A$15:$A$60,0))+1+J61))&gt;2958465,"Unavailable: date limit",MAX(IF(LEN(G61&amp;"")=0,0,INDEX($T$15:$T$60,MATCH(G61,$A$15:$A$60,0))+1+H61),IF(LEN(I61&amp;"")=0,0,INDEX($T$15:$T$60,MATCH(I61,$A$15:$A$60,0))+1+J61))))</x:f>
      </x:c>
      <x:c r="S61" s="18" t="str">
        <x:f>IF(Q61&lt;&gt;"Ready","",IF(AND(OR(LEN(G61&amp;"")&gt;0,LEN(I61&amp;"")&gt;0),NOT(ISNUMBER(R61))),"",MAX($B$7,IF(LEN(E61&amp;"")=0,0,E61),IF(LEN(R61&amp;"")=0,0,R61))))</x:f>
      </x:c>
      <x:c r="T61" s="18" t="str">
        <x:f>IF(NOT(ISNUMBER(S61)),"",IF(S61+MAX(F61-1,0)&gt;2958465,"",S61+MAX(F61-1,0)))</x:f>
      </x:c>
      <x:c r="U61" s="17" t="str">
        <x:f>IF(NOT(ISNUMBER(T61)),"",T61-IF(LEN(K61&amp;"")=0,$B$8,K61))</x:f>
      </x:c>
      <x:c r="V61" s="17" t="str">
        <x:f>IF(LEN(P61&amp;"")=0,"",IF(P61&lt;&gt;"Recorded","Check: resolve input issue",IF(EXACT(L61,"Cancelled"),"Cancelled",IF(Q61&lt;&gt;"Ready","Check: dependency unresolved",IF(NOT(ISNUMBER(T61)),"Check: date limit exceeded",IF(EXACT(L61,"Complete"),"Complete recorded",IF(EXACT(L61,"Blocked"),"Blocked",IF(T61&lt;$B$9,"Planned finish passed",IF(S61&lt;=$B$9,"Start date reached","Scheduled")))))))))</x:f>
      </x:c>
    </x:row>
    <x:row r="62" ht="52" customHeight="1">
      <x:c r="A62" s="9"/>
      <x:c r="B62" s="9"/>
      <x:c r="C62" s="9"/>
      <x:c r="D62" s="9"/>
      <x:c r="E62" s="10"/>
      <x:c r="F62" s="9"/>
      <x:c r="G62" s="9"/>
      <x:c r="H62" s="9"/>
      <x:c r="I62" s="9"/>
      <x:c r="J62" s="9"/>
      <x:c r="K62" s="10"/>
      <x:c r="L62" s="9"/>
      <x:c r="M62" s="10"/>
      <x:c r="N62" s="9"/>
      <x:c r="O62" s="9"/>
      <x:c r="P62" s="17" t="str">
        <x:f>IF(COUNTA(A62:O62)=0,"",IF(OR(LEN(TRIM(A62&amp;""))=0,NOT(ISTEXT(A62)),NOT(EXACT(A62,TRIM(A62)))),"Check: ID missing or untrimmed",IF(OR(OR(ISNUMBER(FIND("*",A62)),ISNUMBER(FIND("?",A62)),ISNUMBER(FIND("~",A62))),OR(ISNUMBER(FIND("*",G62)),ISNUMBER(FIND("?",G62)),ISNUMBER(FIND("~",G62))),OR(ISNUMBER(FIND("*",I62)),ISNUMBER(FIND("?",I62)),ISNUMBER(FIND("~",I62)))),"Check: ID contains wildcard",IF(COUNTIFS($A$15:$A$74,A62)&gt;1,"Check: duplicate task ID",IF(OR(LEN(TRIM($B$6&amp;""))=0,NOT(IF(ISNUMBER($B$7),AND($B$7&gt;=1,$B$7&lt;=2958465,MOD($B$7,1)=0),FALSE)),NOT(IF(ISNUMBER($B$8),AND($B$8&gt;=1,$B$8&lt;=2958465,MOD($B$8,1)=0),FALSE)),NOT(IF(ISNUMBER($B$9),AND($B$9&gt;=1,$B$9&lt;=2958465,MOD($B$9,1)=0),FALSE)),$B$7&gt;$B$8),"Check: project setup",IF(OR(LEN(TRIM(B62&amp;""))=0,LEN(TRIM(C62&amp;""))=0,LEN(TRIM(D62&amp;""))=0),"Check: core fields missing",IF(NOT(IF(ISNUMBER(F62),AND(F62&gt;=0,F62&lt;=3650,MOD(F62,1)=0),FALSE)),"Check: duration must be whole 0-3650",IF(NOT(OR(EXACT(L62,"Not started"),EXACT(L62,"In progress"),EXACT(L62,"Blocked"),EXACT(L62,"Complete"),EXACT(L62,"Cancelled"))),"Check: task state invalid",IF(OR(AND(LEN(E62&amp;"")&gt;0,NOT(IF(ISNUMBER(E62),AND(E62&gt;=1,E62&lt;=2958465,MOD(E62,1)=0),FALSE))),AND(LEN(K62&amp;"")&gt;0,NOT(IF(ISNUMBER(K62),AND(K62&gt;=1,K62&lt;=2958465,MOD(K62,1)=0),FALSE))),AND(LEN(M62&amp;"")&gt;0,NOT(IF(ISNUMBER(M62),AND(M62&gt;=1,M62&lt;=2958465,MOD(M62,1)=0),FALSE)))),"Check: entered date invalid",IF(OR(AND(LEN(G62&amp;"")&gt;0,OR(LEN(TRIM(G62&amp;""))=0,NOT(ISTEXT(G62)),NOT(EXACT(G62,TRIM(G62))))),AND(LEN(I62&amp;"")&gt;0,OR(LEN(TRIM(I62&amp;""))=0,NOT(ISTEXT(I62)),NOT(EXACT(I62,TRIM(I62)))))),"Check: predecessor ID untrimmed",IF(OR(AND(LEN(G62&amp;"")&gt;0,NOT(IF(ISNUMBER(H62),AND(H62&gt;=0,H62&lt;=3650,MOD(H62,1)=0),FALSE))),AND(LEN(I62&amp;"")&gt;0,NOT(IF(ISNUMBER(J62),AND(J62&gt;=0,J62&lt;=3650,MOD(J62,1)=0),FALSE))),AND(LEN(G62&amp;"")=0,LEN(H62&amp;"")&gt;0),AND(LEN(I62&amp;"")=0,LEN(J62&amp;"")&gt;0)),"Check: lag needs linked predecessor",IF(AND(LEN(G62&amp;"")&gt;0,LEN(I62&amp;"")&gt;0,G62=I62),"Check: predecessor repeated",IF(AND(EXACT(L62,"Complete"),OR(LEN(M62&amp;"")=0,LEN(TRIM(N62&amp;""))=0)),"Check: completion record missing",IF(AND(LEN(M62&amp;"")&gt;0,OR(NOT(EXACT(L62,"Complete")),M62&gt;$B$9,M62&lt;$B$7)),"Check: actual finish inconsistent",IF(AND(NOT(EXACT(L62,"Complete")),LEN(TRIM(O62&amp;""))=0),"Check: next action or reason missing","Recorded")))))))))))))))</x:f>
      </x:c>
      <x:c r="Q62" s="17" t="str">
        <x:f>IF(LEN(P62&amp;"")=0,"",IF(P62&lt;&gt;"Recorded","Check: resolve input issue",IF(EXACT(L62,"Cancelled"),"Cancelled",IF(AND(LEN(G62&amp;"")&gt;0,COUNTIFS($A$15:$A$61,G62)&lt;&gt;1),"Check: predecessor absent or not earlier",IF(IF(LEN(G62&amp;"")=0,FALSE,NOT(EXACT(G62,INDEX($A$15:$A$61,MATCH(G62,$A$15:$A$61,0))))),"Check: predecessor case differs",IF(IF(LEN(G62&amp;"")=0,FALSE,NOT(ISNUMBER(INDEX($T$15:$T$61,MATCH(G62,$A$15:$A$61,0))))),"Check: predecessor finish unavailable",IF(AND(LEN(I62&amp;"")&gt;0,COUNTIFS($A$15:$A$61,I62)&lt;&gt;1),"Check: predecessor absent or not earlier",IF(IF(LEN(I62&amp;"")=0,FALSE,NOT(EXACT(I62,INDEX($A$15:$A$61,MATCH(I62,$A$15:$A$61,0))))),"Check: predecessor case differs",IF(IF(LEN(I62&amp;"")=0,FALSE,NOT(ISNUMBER(INDEX($T$15:$T$61,MATCH(I62,$A$15:$A$61,0))))),"Check: predecessor finish unavailable","Ready")))))))))</x:f>
      </x:c>
      <x:c r="R62" s="18" t="str">
        <x:f>IF(OR(Q62&lt;&gt;"Ready",AND(LEN(G62&amp;"")=0,LEN(I62&amp;"")=0)),"",IF(MAX(IF(LEN(G62&amp;"")=0,0,INDEX($T$15:$T$61,MATCH(G62,$A$15:$A$61,0))+1+H62),IF(LEN(I62&amp;"")=0,0,INDEX($T$15:$T$61,MATCH(I62,$A$15:$A$61,0))+1+J62))&gt;2958465,"Unavailable: date limit",MAX(IF(LEN(G62&amp;"")=0,0,INDEX($T$15:$T$61,MATCH(G62,$A$15:$A$61,0))+1+H62),IF(LEN(I62&amp;"")=0,0,INDEX($T$15:$T$61,MATCH(I62,$A$15:$A$61,0))+1+J62))))</x:f>
      </x:c>
      <x:c r="S62" s="18" t="str">
        <x:f>IF(Q62&lt;&gt;"Ready","",IF(AND(OR(LEN(G62&amp;"")&gt;0,LEN(I62&amp;"")&gt;0),NOT(ISNUMBER(R62))),"",MAX($B$7,IF(LEN(E62&amp;"")=0,0,E62),IF(LEN(R62&amp;"")=0,0,R62))))</x:f>
      </x:c>
      <x:c r="T62" s="18" t="str">
        <x:f>IF(NOT(ISNUMBER(S62)),"",IF(S62+MAX(F62-1,0)&gt;2958465,"",S62+MAX(F62-1,0)))</x:f>
      </x:c>
      <x:c r="U62" s="17" t="str">
        <x:f>IF(NOT(ISNUMBER(T62)),"",T62-IF(LEN(K62&amp;"")=0,$B$8,K62))</x:f>
      </x:c>
      <x:c r="V62" s="17" t="str">
        <x:f>IF(LEN(P62&amp;"")=0,"",IF(P62&lt;&gt;"Recorded","Check: resolve input issue",IF(EXACT(L62,"Cancelled"),"Cancelled",IF(Q62&lt;&gt;"Ready","Check: dependency unresolved",IF(NOT(ISNUMBER(T62)),"Check: date limit exceeded",IF(EXACT(L62,"Complete"),"Complete recorded",IF(EXACT(L62,"Blocked"),"Blocked",IF(T62&lt;$B$9,"Planned finish passed",IF(S62&lt;=$B$9,"Start date reached","Scheduled")))))))))</x:f>
      </x:c>
    </x:row>
    <x:row r="63" ht="52" customHeight="1">
      <x:c r="A63" s="9"/>
      <x:c r="B63" s="9"/>
      <x:c r="C63" s="9"/>
      <x:c r="D63" s="9"/>
      <x:c r="E63" s="10"/>
      <x:c r="F63" s="9"/>
      <x:c r="G63" s="9"/>
      <x:c r="H63" s="9"/>
      <x:c r="I63" s="9"/>
      <x:c r="J63" s="9"/>
      <x:c r="K63" s="10"/>
      <x:c r="L63" s="9"/>
      <x:c r="M63" s="10"/>
      <x:c r="N63" s="9"/>
      <x:c r="O63" s="9"/>
      <x:c r="P63" s="17" t="str">
        <x:f>IF(COUNTA(A63:O63)=0,"",IF(OR(LEN(TRIM(A63&amp;""))=0,NOT(ISTEXT(A63)),NOT(EXACT(A63,TRIM(A63)))),"Check: ID missing or untrimmed",IF(OR(OR(ISNUMBER(FIND("*",A63)),ISNUMBER(FIND("?",A63)),ISNUMBER(FIND("~",A63))),OR(ISNUMBER(FIND("*",G63)),ISNUMBER(FIND("?",G63)),ISNUMBER(FIND("~",G63))),OR(ISNUMBER(FIND("*",I63)),ISNUMBER(FIND("?",I63)),ISNUMBER(FIND("~",I63)))),"Check: ID contains wildcard",IF(COUNTIFS($A$15:$A$74,A63)&gt;1,"Check: duplicate task ID",IF(OR(LEN(TRIM($B$6&amp;""))=0,NOT(IF(ISNUMBER($B$7),AND($B$7&gt;=1,$B$7&lt;=2958465,MOD($B$7,1)=0),FALSE)),NOT(IF(ISNUMBER($B$8),AND($B$8&gt;=1,$B$8&lt;=2958465,MOD($B$8,1)=0),FALSE)),NOT(IF(ISNUMBER($B$9),AND($B$9&gt;=1,$B$9&lt;=2958465,MOD($B$9,1)=0),FALSE)),$B$7&gt;$B$8),"Check: project setup",IF(OR(LEN(TRIM(B63&amp;""))=0,LEN(TRIM(C63&amp;""))=0,LEN(TRIM(D63&amp;""))=0),"Check: core fields missing",IF(NOT(IF(ISNUMBER(F63),AND(F63&gt;=0,F63&lt;=3650,MOD(F63,1)=0),FALSE)),"Check: duration must be whole 0-3650",IF(NOT(OR(EXACT(L63,"Not started"),EXACT(L63,"In progress"),EXACT(L63,"Blocked"),EXACT(L63,"Complete"),EXACT(L63,"Cancelled"))),"Check: task state invalid",IF(OR(AND(LEN(E63&amp;"")&gt;0,NOT(IF(ISNUMBER(E63),AND(E63&gt;=1,E63&lt;=2958465,MOD(E63,1)=0),FALSE))),AND(LEN(K63&amp;"")&gt;0,NOT(IF(ISNUMBER(K63),AND(K63&gt;=1,K63&lt;=2958465,MOD(K63,1)=0),FALSE))),AND(LEN(M63&amp;"")&gt;0,NOT(IF(ISNUMBER(M63),AND(M63&gt;=1,M63&lt;=2958465,MOD(M63,1)=0),FALSE)))),"Check: entered date invalid",IF(OR(AND(LEN(G63&amp;"")&gt;0,OR(LEN(TRIM(G63&amp;""))=0,NOT(ISTEXT(G63)),NOT(EXACT(G63,TRIM(G63))))),AND(LEN(I63&amp;"")&gt;0,OR(LEN(TRIM(I63&amp;""))=0,NOT(ISTEXT(I63)),NOT(EXACT(I63,TRIM(I63)))))),"Check: predecessor ID untrimmed",IF(OR(AND(LEN(G63&amp;"")&gt;0,NOT(IF(ISNUMBER(H63),AND(H63&gt;=0,H63&lt;=3650,MOD(H63,1)=0),FALSE))),AND(LEN(I63&amp;"")&gt;0,NOT(IF(ISNUMBER(J63),AND(J63&gt;=0,J63&lt;=3650,MOD(J63,1)=0),FALSE))),AND(LEN(G63&amp;"")=0,LEN(H63&amp;"")&gt;0),AND(LEN(I63&amp;"")=0,LEN(J63&amp;"")&gt;0)),"Check: lag needs linked predecessor",IF(AND(LEN(G63&amp;"")&gt;0,LEN(I63&amp;"")&gt;0,G63=I63),"Check: predecessor repeated",IF(AND(EXACT(L63,"Complete"),OR(LEN(M63&amp;"")=0,LEN(TRIM(N63&amp;""))=0)),"Check: completion record missing",IF(AND(LEN(M63&amp;"")&gt;0,OR(NOT(EXACT(L63,"Complete")),M63&gt;$B$9,M63&lt;$B$7)),"Check: actual finish inconsistent",IF(AND(NOT(EXACT(L63,"Complete")),LEN(TRIM(O63&amp;""))=0),"Check: next action or reason missing","Recorded")))))))))))))))</x:f>
      </x:c>
      <x:c r="Q63" s="17" t="str">
        <x:f>IF(LEN(P63&amp;"")=0,"",IF(P63&lt;&gt;"Recorded","Check: resolve input issue",IF(EXACT(L63,"Cancelled"),"Cancelled",IF(AND(LEN(G63&amp;"")&gt;0,COUNTIFS($A$15:$A$62,G63)&lt;&gt;1),"Check: predecessor absent or not earlier",IF(IF(LEN(G63&amp;"")=0,FALSE,NOT(EXACT(G63,INDEX($A$15:$A$62,MATCH(G63,$A$15:$A$62,0))))),"Check: predecessor case differs",IF(IF(LEN(G63&amp;"")=0,FALSE,NOT(ISNUMBER(INDEX($T$15:$T$62,MATCH(G63,$A$15:$A$62,0))))),"Check: predecessor finish unavailable",IF(AND(LEN(I63&amp;"")&gt;0,COUNTIFS($A$15:$A$62,I63)&lt;&gt;1),"Check: predecessor absent or not earlier",IF(IF(LEN(I63&amp;"")=0,FALSE,NOT(EXACT(I63,INDEX($A$15:$A$62,MATCH(I63,$A$15:$A$62,0))))),"Check: predecessor case differs",IF(IF(LEN(I63&amp;"")=0,FALSE,NOT(ISNUMBER(INDEX($T$15:$T$62,MATCH(I63,$A$15:$A$62,0))))),"Check: predecessor finish unavailable","Ready")))))))))</x:f>
      </x:c>
      <x:c r="R63" s="18" t="str">
        <x:f>IF(OR(Q63&lt;&gt;"Ready",AND(LEN(G63&amp;"")=0,LEN(I63&amp;"")=0)),"",IF(MAX(IF(LEN(G63&amp;"")=0,0,INDEX($T$15:$T$62,MATCH(G63,$A$15:$A$62,0))+1+H63),IF(LEN(I63&amp;"")=0,0,INDEX($T$15:$T$62,MATCH(I63,$A$15:$A$62,0))+1+J63))&gt;2958465,"Unavailable: date limit",MAX(IF(LEN(G63&amp;"")=0,0,INDEX($T$15:$T$62,MATCH(G63,$A$15:$A$62,0))+1+H63),IF(LEN(I63&amp;"")=0,0,INDEX($T$15:$T$62,MATCH(I63,$A$15:$A$62,0))+1+J63))))</x:f>
      </x:c>
      <x:c r="S63" s="18" t="str">
        <x:f>IF(Q63&lt;&gt;"Ready","",IF(AND(OR(LEN(G63&amp;"")&gt;0,LEN(I63&amp;"")&gt;0),NOT(ISNUMBER(R63))),"",MAX($B$7,IF(LEN(E63&amp;"")=0,0,E63),IF(LEN(R63&amp;"")=0,0,R63))))</x:f>
      </x:c>
      <x:c r="T63" s="18" t="str">
        <x:f>IF(NOT(ISNUMBER(S63)),"",IF(S63+MAX(F63-1,0)&gt;2958465,"",S63+MAX(F63-1,0)))</x:f>
      </x:c>
      <x:c r="U63" s="17" t="str">
        <x:f>IF(NOT(ISNUMBER(T63)),"",T63-IF(LEN(K63&amp;"")=0,$B$8,K63))</x:f>
      </x:c>
      <x:c r="V63" s="17" t="str">
        <x:f>IF(LEN(P63&amp;"")=0,"",IF(P63&lt;&gt;"Recorded","Check: resolve input issue",IF(EXACT(L63,"Cancelled"),"Cancelled",IF(Q63&lt;&gt;"Ready","Check: dependency unresolved",IF(NOT(ISNUMBER(T63)),"Check: date limit exceeded",IF(EXACT(L63,"Complete"),"Complete recorded",IF(EXACT(L63,"Blocked"),"Blocked",IF(T63&lt;$B$9,"Planned finish passed",IF(S63&lt;=$B$9,"Start date reached","Scheduled")))))))))</x:f>
      </x:c>
    </x:row>
    <x:row r="64" ht="52" customHeight="1">
      <x:c r="A64" s="9"/>
      <x:c r="B64" s="9"/>
      <x:c r="C64" s="9"/>
      <x:c r="D64" s="9"/>
      <x:c r="E64" s="10"/>
      <x:c r="F64" s="9"/>
      <x:c r="G64" s="9"/>
      <x:c r="H64" s="9"/>
      <x:c r="I64" s="9"/>
      <x:c r="J64" s="9"/>
      <x:c r="K64" s="10"/>
      <x:c r="L64" s="9"/>
      <x:c r="M64" s="10"/>
      <x:c r="N64" s="9"/>
      <x:c r="O64" s="9"/>
      <x:c r="P64" s="17" t="str">
        <x:f>IF(COUNTA(A64:O64)=0,"",IF(OR(LEN(TRIM(A64&amp;""))=0,NOT(ISTEXT(A64)),NOT(EXACT(A64,TRIM(A64)))),"Check: ID missing or untrimmed",IF(OR(OR(ISNUMBER(FIND("*",A64)),ISNUMBER(FIND("?",A64)),ISNUMBER(FIND("~",A64))),OR(ISNUMBER(FIND("*",G64)),ISNUMBER(FIND("?",G64)),ISNUMBER(FIND("~",G64))),OR(ISNUMBER(FIND("*",I64)),ISNUMBER(FIND("?",I64)),ISNUMBER(FIND("~",I64)))),"Check: ID contains wildcard",IF(COUNTIFS($A$15:$A$74,A64)&gt;1,"Check: duplicate task ID",IF(OR(LEN(TRIM($B$6&amp;""))=0,NOT(IF(ISNUMBER($B$7),AND($B$7&gt;=1,$B$7&lt;=2958465,MOD($B$7,1)=0),FALSE)),NOT(IF(ISNUMBER($B$8),AND($B$8&gt;=1,$B$8&lt;=2958465,MOD($B$8,1)=0),FALSE)),NOT(IF(ISNUMBER($B$9),AND($B$9&gt;=1,$B$9&lt;=2958465,MOD($B$9,1)=0),FALSE)),$B$7&gt;$B$8),"Check: project setup",IF(OR(LEN(TRIM(B64&amp;""))=0,LEN(TRIM(C64&amp;""))=0,LEN(TRIM(D64&amp;""))=0),"Check: core fields missing",IF(NOT(IF(ISNUMBER(F64),AND(F64&gt;=0,F64&lt;=3650,MOD(F64,1)=0),FALSE)),"Check: duration must be whole 0-3650",IF(NOT(OR(EXACT(L64,"Not started"),EXACT(L64,"In progress"),EXACT(L64,"Blocked"),EXACT(L64,"Complete"),EXACT(L64,"Cancelled"))),"Check: task state invalid",IF(OR(AND(LEN(E64&amp;"")&gt;0,NOT(IF(ISNUMBER(E64),AND(E64&gt;=1,E64&lt;=2958465,MOD(E64,1)=0),FALSE))),AND(LEN(K64&amp;"")&gt;0,NOT(IF(ISNUMBER(K64),AND(K64&gt;=1,K64&lt;=2958465,MOD(K64,1)=0),FALSE))),AND(LEN(M64&amp;"")&gt;0,NOT(IF(ISNUMBER(M64),AND(M64&gt;=1,M64&lt;=2958465,MOD(M64,1)=0),FALSE)))),"Check: entered date invalid",IF(OR(AND(LEN(G64&amp;"")&gt;0,OR(LEN(TRIM(G64&amp;""))=0,NOT(ISTEXT(G64)),NOT(EXACT(G64,TRIM(G64))))),AND(LEN(I64&amp;"")&gt;0,OR(LEN(TRIM(I64&amp;""))=0,NOT(ISTEXT(I64)),NOT(EXACT(I64,TRIM(I64)))))),"Check: predecessor ID untrimmed",IF(OR(AND(LEN(G64&amp;"")&gt;0,NOT(IF(ISNUMBER(H64),AND(H64&gt;=0,H64&lt;=3650,MOD(H64,1)=0),FALSE))),AND(LEN(I64&amp;"")&gt;0,NOT(IF(ISNUMBER(J64),AND(J64&gt;=0,J64&lt;=3650,MOD(J64,1)=0),FALSE))),AND(LEN(G64&amp;"")=0,LEN(H64&amp;"")&gt;0),AND(LEN(I64&amp;"")=0,LEN(J64&amp;"")&gt;0)),"Check: lag needs linked predecessor",IF(AND(LEN(G64&amp;"")&gt;0,LEN(I64&amp;"")&gt;0,G64=I64),"Check: predecessor repeated",IF(AND(EXACT(L64,"Complete"),OR(LEN(M64&amp;"")=0,LEN(TRIM(N64&amp;""))=0)),"Check: completion record missing",IF(AND(LEN(M64&amp;"")&gt;0,OR(NOT(EXACT(L64,"Complete")),M64&gt;$B$9,M64&lt;$B$7)),"Check: actual finish inconsistent",IF(AND(NOT(EXACT(L64,"Complete")),LEN(TRIM(O64&amp;""))=0),"Check: next action or reason missing","Recorded")))))))))))))))</x:f>
      </x:c>
      <x:c r="Q64" s="17" t="str">
        <x:f>IF(LEN(P64&amp;"")=0,"",IF(P64&lt;&gt;"Recorded","Check: resolve input issue",IF(EXACT(L64,"Cancelled"),"Cancelled",IF(AND(LEN(G64&amp;"")&gt;0,COUNTIFS($A$15:$A$63,G64)&lt;&gt;1),"Check: predecessor absent or not earlier",IF(IF(LEN(G64&amp;"")=0,FALSE,NOT(EXACT(G64,INDEX($A$15:$A$63,MATCH(G64,$A$15:$A$63,0))))),"Check: predecessor case differs",IF(IF(LEN(G64&amp;"")=0,FALSE,NOT(ISNUMBER(INDEX($T$15:$T$63,MATCH(G64,$A$15:$A$63,0))))),"Check: predecessor finish unavailable",IF(AND(LEN(I64&amp;"")&gt;0,COUNTIFS($A$15:$A$63,I64)&lt;&gt;1),"Check: predecessor absent or not earlier",IF(IF(LEN(I64&amp;"")=0,FALSE,NOT(EXACT(I64,INDEX($A$15:$A$63,MATCH(I64,$A$15:$A$63,0))))),"Check: predecessor case differs",IF(IF(LEN(I64&amp;"")=0,FALSE,NOT(ISNUMBER(INDEX($T$15:$T$63,MATCH(I64,$A$15:$A$63,0))))),"Check: predecessor finish unavailable","Ready")))))))))</x:f>
      </x:c>
      <x:c r="R64" s="18" t="str">
        <x:f>IF(OR(Q64&lt;&gt;"Ready",AND(LEN(G64&amp;"")=0,LEN(I64&amp;"")=0)),"",IF(MAX(IF(LEN(G64&amp;"")=0,0,INDEX($T$15:$T$63,MATCH(G64,$A$15:$A$63,0))+1+H64),IF(LEN(I64&amp;"")=0,0,INDEX($T$15:$T$63,MATCH(I64,$A$15:$A$63,0))+1+J64))&gt;2958465,"Unavailable: date limit",MAX(IF(LEN(G64&amp;"")=0,0,INDEX($T$15:$T$63,MATCH(G64,$A$15:$A$63,0))+1+H64),IF(LEN(I64&amp;"")=0,0,INDEX($T$15:$T$63,MATCH(I64,$A$15:$A$63,0))+1+J64))))</x:f>
      </x:c>
      <x:c r="S64" s="18" t="str">
        <x:f>IF(Q64&lt;&gt;"Ready","",IF(AND(OR(LEN(G64&amp;"")&gt;0,LEN(I64&amp;"")&gt;0),NOT(ISNUMBER(R64))),"",MAX($B$7,IF(LEN(E64&amp;"")=0,0,E64),IF(LEN(R64&amp;"")=0,0,R64))))</x:f>
      </x:c>
      <x:c r="T64" s="18" t="str">
        <x:f>IF(NOT(ISNUMBER(S64)),"",IF(S64+MAX(F64-1,0)&gt;2958465,"",S64+MAX(F64-1,0)))</x:f>
      </x:c>
      <x:c r="U64" s="17" t="str">
        <x:f>IF(NOT(ISNUMBER(T64)),"",T64-IF(LEN(K64&amp;"")=0,$B$8,K64))</x:f>
      </x:c>
      <x:c r="V64" s="17" t="str">
        <x:f>IF(LEN(P64&amp;"")=0,"",IF(P64&lt;&gt;"Recorded","Check: resolve input issue",IF(EXACT(L64,"Cancelled"),"Cancelled",IF(Q64&lt;&gt;"Ready","Check: dependency unresolved",IF(NOT(ISNUMBER(T64)),"Check: date limit exceeded",IF(EXACT(L64,"Complete"),"Complete recorded",IF(EXACT(L64,"Blocked"),"Blocked",IF(T64&lt;$B$9,"Planned finish passed",IF(S64&lt;=$B$9,"Start date reached","Scheduled")))))))))</x:f>
      </x:c>
    </x:row>
    <x:row r="65" ht="52" customHeight="1">
      <x:c r="A65" s="9"/>
      <x:c r="B65" s="9"/>
      <x:c r="C65" s="9"/>
      <x:c r="D65" s="9"/>
      <x:c r="E65" s="10"/>
      <x:c r="F65" s="9"/>
      <x:c r="G65" s="9"/>
      <x:c r="H65" s="9"/>
      <x:c r="I65" s="9"/>
      <x:c r="J65" s="9"/>
      <x:c r="K65" s="10"/>
      <x:c r="L65" s="9"/>
      <x:c r="M65" s="10"/>
      <x:c r="N65" s="9"/>
      <x:c r="O65" s="9"/>
      <x:c r="P65" s="17" t="str">
        <x:f>IF(COUNTA(A65:O65)=0,"",IF(OR(LEN(TRIM(A65&amp;""))=0,NOT(ISTEXT(A65)),NOT(EXACT(A65,TRIM(A65)))),"Check: ID missing or untrimmed",IF(OR(OR(ISNUMBER(FIND("*",A65)),ISNUMBER(FIND("?",A65)),ISNUMBER(FIND("~",A65))),OR(ISNUMBER(FIND("*",G65)),ISNUMBER(FIND("?",G65)),ISNUMBER(FIND("~",G65))),OR(ISNUMBER(FIND("*",I65)),ISNUMBER(FIND("?",I65)),ISNUMBER(FIND("~",I65)))),"Check: ID contains wildcard",IF(COUNTIFS($A$15:$A$74,A65)&gt;1,"Check: duplicate task ID",IF(OR(LEN(TRIM($B$6&amp;""))=0,NOT(IF(ISNUMBER($B$7),AND($B$7&gt;=1,$B$7&lt;=2958465,MOD($B$7,1)=0),FALSE)),NOT(IF(ISNUMBER($B$8),AND($B$8&gt;=1,$B$8&lt;=2958465,MOD($B$8,1)=0),FALSE)),NOT(IF(ISNUMBER($B$9),AND($B$9&gt;=1,$B$9&lt;=2958465,MOD($B$9,1)=0),FALSE)),$B$7&gt;$B$8),"Check: project setup",IF(OR(LEN(TRIM(B65&amp;""))=0,LEN(TRIM(C65&amp;""))=0,LEN(TRIM(D65&amp;""))=0),"Check: core fields missing",IF(NOT(IF(ISNUMBER(F65),AND(F65&gt;=0,F65&lt;=3650,MOD(F65,1)=0),FALSE)),"Check: duration must be whole 0-3650",IF(NOT(OR(EXACT(L65,"Not started"),EXACT(L65,"In progress"),EXACT(L65,"Blocked"),EXACT(L65,"Complete"),EXACT(L65,"Cancelled"))),"Check: task state invalid",IF(OR(AND(LEN(E65&amp;"")&gt;0,NOT(IF(ISNUMBER(E65),AND(E65&gt;=1,E65&lt;=2958465,MOD(E65,1)=0),FALSE))),AND(LEN(K65&amp;"")&gt;0,NOT(IF(ISNUMBER(K65),AND(K65&gt;=1,K65&lt;=2958465,MOD(K65,1)=0),FALSE))),AND(LEN(M65&amp;"")&gt;0,NOT(IF(ISNUMBER(M65),AND(M65&gt;=1,M65&lt;=2958465,MOD(M65,1)=0),FALSE)))),"Check: entered date invalid",IF(OR(AND(LEN(G65&amp;"")&gt;0,OR(LEN(TRIM(G65&amp;""))=0,NOT(ISTEXT(G65)),NOT(EXACT(G65,TRIM(G65))))),AND(LEN(I65&amp;"")&gt;0,OR(LEN(TRIM(I65&amp;""))=0,NOT(ISTEXT(I65)),NOT(EXACT(I65,TRIM(I65)))))),"Check: predecessor ID untrimmed",IF(OR(AND(LEN(G65&amp;"")&gt;0,NOT(IF(ISNUMBER(H65),AND(H65&gt;=0,H65&lt;=3650,MOD(H65,1)=0),FALSE))),AND(LEN(I65&amp;"")&gt;0,NOT(IF(ISNUMBER(J65),AND(J65&gt;=0,J65&lt;=3650,MOD(J65,1)=0),FALSE))),AND(LEN(G65&amp;"")=0,LEN(H65&amp;"")&gt;0),AND(LEN(I65&amp;"")=0,LEN(J65&amp;"")&gt;0)),"Check: lag needs linked predecessor",IF(AND(LEN(G65&amp;"")&gt;0,LEN(I65&amp;"")&gt;0,G65=I65),"Check: predecessor repeated",IF(AND(EXACT(L65,"Complete"),OR(LEN(M65&amp;"")=0,LEN(TRIM(N65&amp;""))=0)),"Check: completion record missing",IF(AND(LEN(M65&amp;"")&gt;0,OR(NOT(EXACT(L65,"Complete")),M65&gt;$B$9,M65&lt;$B$7)),"Check: actual finish inconsistent",IF(AND(NOT(EXACT(L65,"Complete")),LEN(TRIM(O65&amp;""))=0),"Check: next action or reason missing","Recorded")))))))))))))))</x:f>
      </x:c>
      <x:c r="Q65" s="17" t="str">
        <x:f>IF(LEN(P65&amp;"")=0,"",IF(P65&lt;&gt;"Recorded","Check: resolve input issue",IF(EXACT(L65,"Cancelled"),"Cancelled",IF(AND(LEN(G65&amp;"")&gt;0,COUNTIFS($A$15:$A$64,G65)&lt;&gt;1),"Check: predecessor absent or not earlier",IF(IF(LEN(G65&amp;"")=0,FALSE,NOT(EXACT(G65,INDEX($A$15:$A$64,MATCH(G65,$A$15:$A$64,0))))),"Check: predecessor case differs",IF(IF(LEN(G65&amp;"")=0,FALSE,NOT(ISNUMBER(INDEX($T$15:$T$64,MATCH(G65,$A$15:$A$64,0))))),"Check: predecessor finish unavailable",IF(AND(LEN(I65&amp;"")&gt;0,COUNTIFS($A$15:$A$64,I65)&lt;&gt;1),"Check: predecessor absent or not earlier",IF(IF(LEN(I65&amp;"")=0,FALSE,NOT(EXACT(I65,INDEX($A$15:$A$64,MATCH(I65,$A$15:$A$64,0))))),"Check: predecessor case differs",IF(IF(LEN(I65&amp;"")=0,FALSE,NOT(ISNUMBER(INDEX($T$15:$T$64,MATCH(I65,$A$15:$A$64,0))))),"Check: predecessor finish unavailable","Ready")))))))))</x:f>
      </x:c>
      <x:c r="R65" s="18" t="str">
        <x:f>IF(OR(Q65&lt;&gt;"Ready",AND(LEN(G65&amp;"")=0,LEN(I65&amp;"")=0)),"",IF(MAX(IF(LEN(G65&amp;"")=0,0,INDEX($T$15:$T$64,MATCH(G65,$A$15:$A$64,0))+1+H65),IF(LEN(I65&amp;"")=0,0,INDEX($T$15:$T$64,MATCH(I65,$A$15:$A$64,0))+1+J65))&gt;2958465,"Unavailable: date limit",MAX(IF(LEN(G65&amp;"")=0,0,INDEX($T$15:$T$64,MATCH(G65,$A$15:$A$64,0))+1+H65),IF(LEN(I65&amp;"")=0,0,INDEX($T$15:$T$64,MATCH(I65,$A$15:$A$64,0))+1+J65))))</x:f>
      </x:c>
      <x:c r="S65" s="18" t="str">
        <x:f>IF(Q65&lt;&gt;"Ready","",IF(AND(OR(LEN(G65&amp;"")&gt;0,LEN(I65&amp;"")&gt;0),NOT(ISNUMBER(R65))),"",MAX($B$7,IF(LEN(E65&amp;"")=0,0,E65),IF(LEN(R65&amp;"")=0,0,R65))))</x:f>
      </x:c>
      <x:c r="T65" s="18" t="str">
        <x:f>IF(NOT(ISNUMBER(S65)),"",IF(S65+MAX(F65-1,0)&gt;2958465,"",S65+MAX(F65-1,0)))</x:f>
      </x:c>
      <x:c r="U65" s="17" t="str">
        <x:f>IF(NOT(ISNUMBER(T65)),"",T65-IF(LEN(K65&amp;"")=0,$B$8,K65))</x:f>
      </x:c>
      <x:c r="V65" s="17" t="str">
        <x:f>IF(LEN(P65&amp;"")=0,"",IF(P65&lt;&gt;"Recorded","Check: resolve input issue",IF(EXACT(L65,"Cancelled"),"Cancelled",IF(Q65&lt;&gt;"Ready","Check: dependency unresolved",IF(NOT(ISNUMBER(T65)),"Check: date limit exceeded",IF(EXACT(L65,"Complete"),"Complete recorded",IF(EXACT(L65,"Blocked"),"Blocked",IF(T65&lt;$B$9,"Planned finish passed",IF(S65&lt;=$B$9,"Start date reached","Scheduled")))))))))</x:f>
      </x:c>
    </x:row>
    <x:row r="66" ht="52" customHeight="1">
      <x:c r="A66" s="9"/>
      <x:c r="B66" s="9"/>
      <x:c r="C66" s="9"/>
      <x:c r="D66" s="9"/>
      <x:c r="E66" s="10"/>
      <x:c r="F66" s="9"/>
      <x:c r="G66" s="9"/>
      <x:c r="H66" s="9"/>
      <x:c r="I66" s="9"/>
      <x:c r="J66" s="9"/>
      <x:c r="K66" s="10"/>
      <x:c r="L66" s="9"/>
      <x:c r="M66" s="10"/>
      <x:c r="N66" s="9"/>
      <x:c r="O66" s="9"/>
      <x:c r="P66" s="17" t="str">
        <x:f>IF(COUNTA(A66:O66)=0,"",IF(OR(LEN(TRIM(A66&amp;""))=0,NOT(ISTEXT(A66)),NOT(EXACT(A66,TRIM(A66)))),"Check: ID missing or untrimmed",IF(OR(OR(ISNUMBER(FIND("*",A66)),ISNUMBER(FIND("?",A66)),ISNUMBER(FIND("~",A66))),OR(ISNUMBER(FIND("*",G66)),ISNUMBER(FIND("?",G66)),ISNUMBER(FIND("~",G66))),OR(ISNUMBER(FIND("*",I66)),ISNUMBER(FIND("?",I66)),ISNUMBER(FIND("~",I66)))),"Check: ID contains wildcard",IF(COUNTIFS($A$15:$A$74,A66)&gt;1,"Check: duplicate task ID",IF(OR(LEN(TRIM($B$6&amp;""))=0,NOT(IF(ISNUMBER($B$7),AND($B$7&gt;=1,$B$7&lt;=2958465,MOD($B$7,1)=0),FALSE)),NOT(IF(ISNUMBER($B$8),AND($B$8&gt;=1,$B$8&lt;=2958465,MOD($B$8,1)=0),FALSE)),NOT(IF(ISNUMBER($B$9),AND($B$9&gt;=1,$B$9&lt;=2958465,MOD($B$9,1)=0),FALSE)),$B$7&gt;$B$8),"Check: project setup",IF(OR(LEN(TRIM(B66&amp;""))=0,LEN(TRIM(C66&amp;""))=0,LEN(TRIM(D66&amp;""))=0),"Check: core fields missing",IF(NOT(IF(ISNUMBER(F66),AND(F66&gt;=0,F66&lt;=3650,MOD(F66,1)=0),FALSE)),"Check: duration must be whole 0-3650",IF(NOT(OR(EXACT(L66,"Not started"),EXACT(L66,"In progress"),EXACT(L66,"Blocked"),EXACT(L66,"Complete"),EXACT(L66,"Cancelled"))),"Check: task state invalid",IF(OR(AND(LEN(E66&amp;"")&gt;0,NOT(IF(ISNUMBER(E66),AND(E66&gt;=1,E66&lt;=2958465,MOD(E66,1)=0),FALSE))),AND(LEN(K66&amp;"")&gt;0,NOT(IF(ISNUMBER(K66),AND(K66&gt;=1,K66&lt;=2958465,MOD(K66,1)=0),FALSE))),AND(LEN(M66&amp;"")&gt;0,NOT(IF(ISNUMBER(M66),AND(M66&gt;=1,M66&lt;=2958465,MOD(M66,1)=0),FALSE)))),"Check: entered date invalid",IF(OR(AND(LEN(G66&amp;"")&gt;0,OR(LEN(TRIM(G66&amp;""))=0,NOT(ISTEXT(G66)),NOT(EXACT(G66,TRIM(G66))))),AND(LEN(I66&amp;"")&gt;0,OR(LEN(TRIM(I66&amp;""))=0,NOT(ISTEXT(I66)),NOT(EXACT(I66,TRIM(I66)))))),"Check: predecessor ID untrimmed",IF(OR(AND(LEN(G66&amp;"")&gt;0,NOT(IF(ISNUMBER(H66),AND(H66&gt;=0,H66&lt;=3650,MOD(H66,1)=0),FALSE))),AND(LEN(I66&amp;"")&gt;0,NOT(IF(ISNUMBER(J66),AND(J66&gt;=0,J66&lt;=3650,MOD(J66,1)=0),FALSE))),AND(LEN(G66&amp;"")=0,LEN(H66&amp;"")&gt;0),AND(LEN(I66&amp;"")=0,LEN(J66&amp;"")&gt;0)),"Check: lag needs linked predecessor",IF(AND(LEN(G66&amp;"")&gt;0,LEN(I66&amp;"")&gt;0,G66=I66),"Check: predecessor repeated",IF(AND(EXACT(L66,"Complete"),OR(LEN(M66&amp;"")=0,LEN(TRIM(N66&amp;""))=0)),"Check: completion record missing",IF(AND(LEN(M66&amp;"")&gt;0,OR(NOT(EXACT(L66,"Complete")),M66&gt;$B$9,M66&lt;$B$7)),"Check: actual finish inconsistent",IF(AND(NOT(EXACT(L66,"Complete")),LEN(TRIM(O66&amp;""))=0),"Check: next action or reason missing","Recorded")))))))))))))))</x:f>
      </x:c>
      <x:c r="Q66" s="17" t="str">
        <x:f>IF(LEN(P66&amp;"")=0,"",IF(P66&lt;&gt;"Recorded","Check: resolve input issue",IF(EXACT(L66,"Cancelled"),"Cancelled",IF(AND(LEN(G66&amp;"")&gt;0,COUNTIFS($A$15:$A$65,G66)&lt;&gt;1),"Check: predecessor absent or not earlier",IF(IF(LEN(G66&amp;"")=0,FALSE,NOT(EXACT(G66,INDEX($A$15:$A$65,MATCH(G66,$A$15:$A$65,0))))),"Check: predecessor case differs",IF(IF(LEN(G66&amp;"")=0,FALSE,NOT(ISNUMBER(INDEX($T$15:$T$65,MATCH(G66,$A$15:$A$65,0))))),"Check: predecessor finish unavailable",IF(AND(LEN(I66&amp;"")&gt;0,COUNTIFS($A$15:$A$65,I66)&lt;&gt;1),"Check: predecessor absent or not earlier",IF(IF(LEN(I66&amp;"")=0,FALSE,NOT(EXACT(I66,INDEX($A$15:$A$65,MATCH(I66,$A$15:$A$65,0))))),"Check: predecessor case differs",IF(IF(LEN(I66&amp;"")=0,FALSE,NOT(ISNUMBER(INDEX($T$15:$T$65,MATCH(I66,$A$15:$A$65,0))))),"Check: predecessor finish unavailable","Ready")))))))))</x:f>
      </x:c>
      <x:c r="R66" s="18" t="str">
        <x:f>IF(OR(Q66&lt;&gt;"Ready",AND(LEN(G66&amp;"")=0,LEN(I66&amp;"")=0)),"",IF(MAX(IF(LEN(G66&amp;"")=0,0,INDEX($T$15:$T$65,MATCH(G66,$A$15:$A$65,0))+1+H66),IF(LEN(I66&amp;"")=0,0,INDEX($T$15:$T$65,MATCH(I66,$A$15:$A$65,0))+1+J66))&gt;2958465,"Unavailable: date limit",MAX(IF(LEN(G66&amp;"")=0,0,INDEX($T$15:$T$65,MATCH(G66,$A$15:$A$65,0))+1+H66),IF(LEN(I66&amp;"")=0,0,INDEX($T$15:$T$65,MATCH(I66,$A$15:$A$65,0))+1+J66))))</x:f>
      </x:c>
      <x:c r="S66" s="18" t="str">
        <x:f>IF(Q66&lt;&gt;"Ready","",IF(AND(OR(LEN(G66&amp;"")&gt;0,LEN(I66&amp;"")&gt;0),NOT(ISNUMBER(R66))),"",MAX($B$7,IF(LEN(E66&amp;"")=0,0,E66),IF(LEN(R66&amp;"")=0,0,R66))))</x:f>
      </x:c>
      <x:c r="T66" s="18" t="str">
        <x:f>IF(NOT(ISNUMBER(S66)),"",IF(S66+MAX(F66-1,0)&gt;2958465,"",S66+MAX(F66-1,0)))</x:f>
      </x:c>
      <x:c r="U66" s="17" t="str">
        <x:f>IF(NOT(ISNUMBER(T66)),"",T66-IF(LEN(K66&amp;"")=0,$B$8,K66))</x:f>
      </x:c>
      <x:c r="V66" s="17" t="str">
        <x:f>IF(LEN(P66&amp;"")=0,"",IF(P66&lt;&gt;"Recorded","Check: resolve input issue",IF(EXACT(L66,"Cancelled"),"Cancelled",IF(Q66&lt;&gt;"Ready","Check: dependency unresolved",IF(NOT(ISNUMBER(T66)),"Check: date limit exceeded",IF(EXACT(L66,"Complete"),"Complete recorded",IF(EXACT(L66,"Blocked"),"Blocked",IF(T66&lt;$B$9,"Planned finish passed",IF(S66&lt;=$B$9,"Start date reached","Scheduled")))))))))</x:f>
      </x:c>
    </x:row>
    <x:row r="67" ht="52" customHeight="1">
      <x:c r="A67" s="9"/>
      <x:c r="B67" s="9"/>
      <x:c r="C67" s="9"/>
      <x:c r="D67" s="9"/>
      <x:c r="E67" s="10"/>
      <x:c r="F67" s="9"/>
      <x:c r="G67" s="9"/>
      <x:c r="H67" s="9"/>
      <x:c r="I67" s="9"/>
      <x:c r="J67" s="9"/>
      <x:c r="K67" s="10"/>
      <x:c r="L67" s="9"/>
      <x:c r="M67" s="10"/>
      <x:c r="N67" s="9"/>
      <x:c r="O67" s="9"/>
      <x:c r="P67" s="17" t="str">
        <x:f>IF(COUNTA(A67:O67)=0,"",IF(OR(LEN(TRIM(A67&amp;""))=0,NOT(ISTEXT(A67)),NOT(EXACT(A67,TRIM(A67)))),"Check: ID missing or untrimmed",IF(OR(OR(ISNUMBER(FIND("*",A67)),ISNUMBER(FIND("?",A67)),ISNUMBER(FIND("~",A67))),OR(ISNUMBER(FIND("*",G67)),ISNUMBER(FIND("?",G67)),ISNUMBER(FIND("~",G67))),OR(ISNUMBER(FIND("*",I67)),ISNUMBER(FIND("?",I67)),ISNUMBER(FIND("~",I67)))),"Check: ID contains wildcard",IF(COUNTIFS($A$15:$A$74,A67)&gt;1,"Check: duplicate task ID",IF(OR(LEN(TRIM($B$6&amp;""))=0,NOT(IF(ISNUMBER($B$7),AND($B$7&gt;=1,$B$7&lt;=2958465,MOD($B$7,1)=0),FALSE)),NOT(IF(ISNUMBER($B$8),AND($B$8&gt;=1,$B$8&lt;=2958465,MOD($B$8,1)=0),FALSE)),NOT(IF(ISNUMBER($B$9),AND($B$9&gt;=1,$B$9&lt;=2958465,MOD($B$9,1)=0),FALSE)),$B$7&gt;$B$8),"Check: project setup",IF(OR(LEN(TRIM(B67&amp;""))=0,LEN(TRIM(C67&amp;""))=0,LEN(TRIM(D67&amp;""))=0),"Check: core fields missing",IF(NOT(IF(ISNUMBER(F67),AND(F67&gt;=0,F67&lt;=3650,MOD(F67,1)=0),FALSE)),"Check: duration must be whole 0-3650",IF(NOT(OR(EXACT(L67,"Not started"),EXACT(L67,"In progress"),EXACT(L67,"Blocked"),EXACT(L67,"Complete"),EXACT(L67,"Cancelled"))),"Check: task state invalid",IF(OR(AND(LEN(E67&amp;"")&gt;0,NOT(IF(ISNUMBER(E67),AND(E67&gt;=1,E67&lt;=2958465,MOD(E67,1)=0),FALSE))),AND(LEN(K67&amp;"")&gt;0,NOT(IF(ISNUMBER(K67),AND(K67&gt;=1,K67&lt;=2958465,MOD(K67,1)=0),FALSE))),AND(LEN(M67&amp;"")&gt;0,NOT(IF(ISNUMBER(M67),AND(M67&gt;=1,M67&lt;=2958465,MOD(M67,1)=0),FALSE)))),"Check: entered date invalid",IF(OR(AND(LEN(G67&amp;"")&gt;0,OR(LEN(TRIM(G67&amp;""))=0,NOT(ISTEXT(G67)),NOT(EXACT(G67,TRIM(G67))))),AND(LEN(I67&amp;"")&gt;0,OR(LEN(TRIM(I67&amp;""))=0,NOT(ISTEXT(I67)),NOT(EXACT(I67,TRIM(I67)))))),"Check: predecessor ID untrimmed",IF(OR(AND(LEN(G67&amp;"")&gt;0,NOT(IF(ISNUMBER(H67),AND(H67&gt;=0,H67&lt;=3650,MOD(H67,1)=0),FALSE))),AND(LEN(I67&amp;"")&gt;0,NOT(IF(ISNUMBER(J67),AND(J67&gt;=0,J67&lt;=3650,MOD(J67,1)=0),FALSE))),AND(LEN(G67&amp;"")=0,LEN(H67&amp;"")&gt;0),AND(LEN(I67&amp;"")=0,LEN(J67&amp;"")&gt;0)),"Check: lag needs linked predecessor",IF(AND(LEN(G67&amp;"")&gt;0,LEN(I67&amp;"")&gt;0,G67=I67),"Check: predecessor repeated",IF(AND(EXACT(L67,"Complete"),OR(LEN(M67&amp;"")=0,LEN(TRIM(N67&amp;""))=0)),"Check: completion record missing",IF(AND(LEN(M67&amp;"")&gt;0,OR(NOT(EXACT(L67,"Complete")),M67&gt;$B$9,M67&lt;$B$7)),"Check: actual finish inconsistent",IF(AND(NOT(EXACT(L67,"Complete")),LEN(TRIM(O67&amp;""))=0),"Check: next action or reason missing","Recorded")))))))))))))))</x:f>
      </x:c>
      <x:c r="Q67" s="17" t="str">
        <x:f>IF(LEN(P67&amp;"")=0,"",IF(P67&lt;&gt;"Recorded","Check: resolve input issue",IF(EXACT(L67,"Cancelled"),"Cancelled",IF(AND(LEN(G67&amp;"")&gt;0,COUNTIFS($A$15:$A$66,G67)&lt;&gt;1),"Check: predecessor absent or not earlier",IF(IF(LEN(G67&amp;"")=0,FALSE,NOT(EXACT(G67,INDEX($A$15:$A$66,MATCH(G67,$A$15:$A$66,0))))),"Check: predecessor case differs",IF(IF(LEN(G67&amp;"")=0,FALSE,NOT(ISNUMBER(INDEX($T$15:$T$66,MATCH(G67,$A$15:$A$66,0))))),"Check: predecessor finish unavailable",IF(AND(LEN(I67&amp;"")&gt;0,COUNTIFS($A$15:$A$66,I67)&lt;&gt;1),"Check: predecessor absent or not earlier",IF(IF(LEN(I67&amp;"")=0,FALSE,NOT(EXACT(I67,INDEX($A$15:$A$66,MATCH(I67,$A$15:$A$66,0))))),"Check: predecessor case differs",IF(IF(LEN(I67&amp;"")=0,FALSE,NOT(ISNUMBER(INDEX($T$15:$T$66,MATCH(I67,$A$15:$A$66,0))))),"Check: predecessor finish unavailable","Ready")))))))))</x:f>
      </x:c>
      <x:c r="R67" s="18" t="str">
        <x:f>IF(OR(Q67&lt;&gt;"Ready",AND(LEN(G67&amp;"")=0,LEN(I67&amp;"")=0)),"",IF(MAX(IF(LEN(G67&amp;"")=0,0,INDEX($T$15:$T$66,MATCH(G67,$A$15:$A$66,0))+1+H67),IF(LEN(I67&amp;"")=0,0,INDEX($T$15:$T$66,MATCH(I67,$A$15:$A$66,0))+1+J67))&gt;2958465,"Unavailable: date limit",MAX(IF(LEN(G67&amp;"")=0,0,INDEX($T$15:$T$66,MATCH(G67,$A$15:$A$66,0))+1+H67),IF(LEN(I67&amp;"")=0,0,INDEX($T$15:$T$66,MATCH(I67,$A$15:$A$66,0))+1+J67))))</x:f>
      </x:c>
      <x:c r="S67" s="18" t="str">
        <x:f>IF(Q67&lt;&gt;"Ready","",IF(AND(OR(LEN(G67&amp;"")&gt;0,LEN(I67&amp;"")&gt;0),NOT(ISNUMBER(R67))),"",MAX($B$7,IF(LEN(E67&amp;"")=0,0,E67),IF(LEN(R67&amp;"")=0,0,R67))))</x:f>
      </x:c>
      <x:c r="T67" s="18" t="str">
        <x:f>IF(NOT(ISNUMBER(S67)),"",IF(S67+MAX(F67-1,0)&gt;2958465,"",S67+MAX(F67-1,0)))</x:f>
      </x:c>
      <x:c r="U67" s="17" t="str">
        <x:f>IF(NOT(ISNUMBER(T67)),"",T67-IF(LEN(K67&amp;"")=0,$B$8,K67))</x:f>
      </x:c>
      <x:c r="V67" s="17" t="str">
        <x:f>IF(LEN(P67&amp;"")=0,"",IF(P67&lt;&gt;"Recorded","Check: resolve input issue",IF(EXACT(L67,"Cancelled"),"Cancelled",IF(Q67&lt;&gt;"Ready","Check: dependency unresolved",IF(NOT(ISNUMBER(T67)),"Check: date limit exceeded",IF(EXACT(L67,"Complete"),"Complete recorded",IF(EXACT(L67,"Blocked"),"Blocked",IF(T67&lt;$B$9,"Planned finish passed",IF(S67&lt;=$B$9,"Start date reached","Scheduled")))))))))</x:f>
      </x:c>
    </x:row>
    <x:row r="68" ht="52" customHeight="1">
      <x:c r="A68" s="9"/>
      <x:c r="B68" s="9"/>
      <x:c r="C68" s="9"/>
      <x:c r="D68" s="9"/>
      <x:c r="E68" s="10"/>
      <x:c r="F68" s="9"/>
      <x:c r="G68" s="9"/>
      <x:c r="H68" s="9"/>
      <x:c r="I68" s="9"/>
      <x:c r="J68" s="9"/>
      <x:c r="K68" s="10"/>
      <x:c r="L68" s="9"/>
      <x:c r="M68" s="10"/>
      <x:c r="N68" s="9"/>
      <x:c r="O68" s="9"/>
      <x:c r="P68" s="17" t="str">
        <x:f>IF(COUNTA(A68:O68)=0,"",IF(OR(LEN(TRIM(A68&amp;""))=0,NOT(ISTEXT(A68)),NOT(EXACT(A68,TRIM(A68)))),"Check: ID missing or untrimmed",IF(OR(OR(ISNUMBER(FIND("*",A68)),ISNUMBER(FIND("?",A68)),ISNUMBER(FIND("~",A68))),OR(ISNUMBER(FIND("*",G68)),ISNUMBER(FIND("?",G68)),ISNUMBER(FIND("~",G68))),OR(ISNUMBER(FIND("*",I68)),ISNUMBER(FIND("?",I68)),ISNUMBER(FIND("~",I68)))),"Check: ID contains wildcard",IF(COUNTIFS($A$15:$A$74,A68)&gt;1,"Check: duplicate task ID",IF(OR(LEN(TRIM($B$6&amp;""))=0,NOT(IF(ISNUMBER($B$7),AND($B$7&gt;=1,$B$7&lt;=2958465,MOD($B$7,1)=0),FALSE)),NOT(IF(ISNUMBER($B$8),AND($B$8&gt;=1,$B$8&lt;=2958465,MOD($B$8,1)=0),FALSE)),NOT(IF(ISNUMBER($B$9),AND($B$9&gt;=1,$B$9&lt;=2958465,MOD($B$9,1)=0),FALSE)),$B$7&gt;$B$8),"Check: project setup",IF(OR(LEN(TRIM(B68&amp;""))=0,LEN(TRIM(C68&amp;""))=0,LEN(TRIM(D68&amp;""))=0),"Check: core fields missing",IF(NOT(IF(ISNUMBER(F68),AND(F68&gt;=0,F68&lt;=3650,MOD(F68,1)=0),FALSE)),"Check: duration must be whole 0-3650",IF(NOT(OR(EXACT(L68,"Not started"),EXACT(L68,"In progress"),EXACT(L68,"Blocked"),EXACT(L68,"Complete"),EXACT(L68,"Cancelled"))),"Check: task state invalid",IF(OR(AND(LEN(E68&amp;"")&gt;0,NOT(IF(ISNUMBER(E68),AND(E68&gt;=1,E68&lt;=2958465,MOD(E68,1)=0),FALSE))),AND(LEN(K68&amp;"")&gt;0,NOT(IF(ISNUMBER(K68),AND(K68&gt;=1,K68&lt;=2958465,MOD(K68,1)=0),FALSE))),AND(LEN(M68&amp;"")&gt;0,NOT(IF(ISNUMBER(M68),AND(M68&gt;=1,M68&lt;=2958465,MOD(M68,1)=0),FALSE)))),"Check: entered date invalid",IF(OR(AND(LEN(G68&amp;"")&gt;0,OR(LEN(TRIM(G68&amp;""))=0,NOT(ISTEXT(G68)),NOT(EXACT(G68,TRIM(G68))))),AND(LEN(I68&amp;"")&gt;0,OR(LEN(TRIM(I68&amp;""))=0,NOT(ISTEXT(I68)),NOT(EXACT(I68,TRIM(I68)))))),"Check: predecessor ID untrimmed",IF(OR(AND(LEN(G68&amp;"")&gt;0,NOT(IF(ISNUMBER(H68),AND(H68&gt;=0,H68&lt;=3650,MOD(H68,1)=0),FALSE))),AND(LEN(I68&amp;"")&gt;0,NOT(IF(ISNUMBER(J68),AND(J68&gt;=0,J68&lt;=3650,MOD(J68,1)=0),FALSE))),AND(LEN(G68&amp;"")=0,LEN(H68&amp;"")&gt;0),AND(LEN(I68&amp;"")=0,LEN(J68&amp;"")&gt;0)),"Check: lag needs linked predecessor",IF(AND(LEN(G68&amp;"")&gt;0,LEN(I68&amp;"")&gt;0,G68=I68),"Check: predecessor repeated",IF(AND(EXACT(L68,"Complete"),OR(LEN(M68&amp;"")=0,LEN(TRIM(N68&amp;""))=0)),"Check: completion record missing",IF(AND(LEN(M68&amp;"")&gt;0,OR(NOT(EXACT(L68,"Complete")),M68&gt;$B$9,M68&lt;$B$7)),"Check: actual finish inconsistent",IF(AND(NOT(EXACT(L68,"Complete")),LEN(TRIM(O68&amp;""))=0),"Check: next action or reason missing","Recorded")))))))))))))))</x:f>
      </x:c>
      <x:c r="Q68" s="17" t="str">
        <x:f>IF(LEN(P68&amp;"")=0,"",IF(P68&lt;&gt;"Recorded","Check: resolve input issue",IF(EXACT(L68,"Cancelled"),"Cancelled",IF(AND(LEN(G68&amp;"")&gt;0,COUNTIFS($A$15:$A$67,G68)&lt;&gt;1),"Check: predecessor absent or not earlier",IF(IF(LEN(G68&amp;"")=0,FALSE,NOT(EXACT(G68,INDEX($A$15:$A$67,MATCH(G68,$A$15:$A$67,0))))),"Check: predecessor case differs",IF(IF(LEN(G68&amp;"")=0,FALSE,NOT(ISNUMBER(INDEX($T$15:$T$67,MATCH(G68,$A$15:$A$67,0))))),"Check: predecessor finish unavailable",IF(AND(LEN(I68&amp;"")&gt;0,COUNTIFS($A$15:$A$67,I68)&lt;&gt;1),"Check: predecessor absent or not earlier",IF(IF(LEN(I68&amp;"")=0,FALSE,NOT(EXACT(I68,INDEX($A$15:$A$67,MATCH(I68,$A$15:$A$67,0))))),"Check: predecessor case differs",IF(IF(LEN(I68&amp;"")=0,FALSE,NOT(ISNUMBER(INDEX($T$15:$T$67,MATCH(I68,$A$15:$A$67,0))))),"Check: predecessor finish unavailable","Ready")))))))))</x:f>
      </x:c>
      <x:c r="R68" s="18" t="str">
        <x:f>IF(OR(Q68&lt;&gt;"Ready",AND(LEN(G68&amp;"")=0,LEN(I68&amp;"")=0)),"",IF(MAX(IF(LEN(G68&amp;"")=0,0,INDEX($T$15:$T$67,MATCH(G68,$A$15:$A$67,0))+1+H68),IF(LEN(I68&amp;"")=0,0,INDEX($T$15:$T$67,MATCH(I68,$A$15:$A$67,0))+1+J68))&gt;2958465,"Unavailable: date limit",MAX(IF(LEN(G68&amp;"")=0,0,INDEX($T$15:$T$67,MATCH(G68,$A$15:$A$67,0))+1+H68),IF(LEN(I68&amp;"")=0,0,INDEX($T$15:$T$67,MATCH(I68,$A$15:$A$67,0))+1+J68))))</x:f>
      </x:c>
      <x:c r="S68" s="18" t="str">
        <x:f>IF(Q68&lt;&gt;"Ready","",IF(AND(OR(LEN(G68&amp;"")&gt;0,LEN(I68&amp;"")&gt;0),NOT(ISNUMBER(R68))),"",MAX($B$7,IF(LEN(E68&amp;"")=0,0,E68),IF(LEN(R68&amp;"")=0,0,R68))))</x:f>
      </x:c>
      <x:c r="T68" s="18" t="str">
        <x:f>IF(NOT(ISNUMBER(S68)),"",IF(S68+MAX(F68-1,0)&gt;2958465,"",S68+MAX(F68-1,0)))</x:f>
      </x:c>
      <x:c r="U68" s="17" t="str">
        <x:f>IF(NOT(ISNUMBER(T68)),"",T68-IF(LEN(K68&amp;"")=0,$B$8,K68))</x:f>
      </x:c>
      <x:c r="V68" s="17" t="str">
        <x:f>IF(LEN(P68&amp;"")=0,"",IF(P68&lt;&gt;"Recorded","Check: resolve input issue",IF(EXACT(L68,"Cancelled"),"Cancelled",IF(Q68&lt;&gt;"Ready","Check: dependency unresolved",IF(NOT(ISNUMBER(T68)),"Check: date limit exceeded",IF(EXACT(L68,"Complete"),"Complete recorded",IF(EXACT(L68,"Blocked"),"Blocked",IF(T68&lt;$B$9,"Planned finish passed",IF(S68&lt;=$B$9,"Start date reached","Scheduled")))))))))</x:f>
      </x:c>
    </x:row>
    <x:row r="69" ht="52" customHeight="1">
      <x:c r="A69" s="9"/>
      <x:c r="B69" s="9"/>
      <x:c r="C69" s="9"/>
      <x:c r="D69" s="9"/>
      <x:c r="E69" s="10"/>
      <x:c r="F69" s="9"/>
      <x:c r="G69" s="9"/>
      <x:c r="H69" s="9"/>
      <x:c r="I69" s="9"/>
      <x:c r="J69" s="9"/>
      <x:c r="K69" s="10"/>
      <x:c r="L69" s="9"/>
      <x:c r="M69" s="10"/>
      <x:c r="N69" s="9"/>
      <x:c r="O69" s="9"/>
      <x:c r="P69" s="17" t="str">
        <x:f>IF(COUNTA(A69:O69)=0,"",IF(OR(LEN(TRIM(A69&amp;""))=0,NOT(ISTEXT(A69)),NOT(EXACT(A69,TRIM(A69)))),"Check: ID missing or untrimmed",IF(OR(OR(ISNUMBER(FIND("*",A69)),ISNUMBER(FIND("?",A69)),ISNUMBER(FIND("~",A69))),OR(ISNUMBER(FIND("*",G69)),ISNUMBER(FIND("?",G69)),ISNUMBER(FIND("~",G69))),OR(ISNUMBER(FIND("*",I69)),ISNUMBER(FIND("?",I69)),ISNUMBER(FIND("~",I69)))),"Check: ID contains wildcard",IF(COUNTIFS($A$15:$A$74,A69)&gt;1,"Check: duplicate task ID",IF(OR(LEN(TRIM($B$6&amp;""))=0,NOT(IF(ISNUMBER($B$7),AND($B$7&gt;=1,$B$7&lt;=2958465,MOD($B$7,1)=0),FALSE)),NOT(IF(ISNUMBER($B$8),AND($B$8&gt;=1,$B$8&lt;=2958465,MOD($B$8,1)=0),FALSE)),NOT(IF(ISNUMBER($B$9),AND($B$9&gt;=1,$B$9&lt;=2958465,MOD($B$9,1)=0),FALSE)),$B$7&gt;$B$8),"Check: project setup",IF(OR(LEN(TRIM(B69&amp;""))=0,LEN(TRIM(C69&amp;""))=0,LEN(TRIM(D69&amp;""))=0),"Check: core fields missing",IF(NOT(IF(ISNUMBER(F69),AND(F69&gt;=0,F69&lt;=3650,MOD(F69,1)=0),FALSE)),"Check: duration must be whole 0-3650",IF(NOT(OR(EXACT(L69,"Not started"),EXACT(L69,"In progress"),EXACT(L69,"Blocked"),EXACT(L69,"Complete"),EXACT(L69,"Cancelled"))),"Check: task state invalid",IF(OR(AND(LEN(E69&amp;"")&gt;0,NOT(IF(ISNUMBER(E69),AND(E69&gt;=1,E69&lt;=2958465,MOD(E69,1)=0),FALSE))),AND(LEN(K69&amp;"")&gt;0,NOT(IF(ISNUMBER(K69),AND(K69&gt;=1,K69&lt;=2958465,MOD(K69,1)=0),FALSE))),AND(LEN(M69&amp;"")&gt;0,NOT(IF(ISNUMBER(M69),AND(M69&gt;=1,M69&lt;=2958465,MOD(M69,1)=0),FALSE)))),"Check: entered date invalid",IF(OR(AND(LEN(G69&amp;"")&gt;0,OR(LEN(TRIM(G69&amp;""))=0,NOT(ISTEXT(G69)),NOT(EXACT(G69,TRIM(G69))))),AND(LEN(I69&amp;"")&gt;0,OR(LEN(TRIM(I69&amp;""))=0,NOT(ISTEXT(I69)),NOT(EXACT(I69,TRIM(I69)))))),"Check: predecessor ID untrimmed",IF(OR(AND(LEN(G69&amp;"")&gt;0,NOT(IF(ISNUMBER(H69),AND(H69&gt;=0,H69&lt;=3650,MOD(H69,1)=0),FALSE))),AND(LEN(I69&amp;"")&gt;0,NOT(IF(ISNUMBER(J69),AND(J69&gt;=0,J69&lt;=3650,MOD(J69,1)=0),FALSE))),AND(LEN(G69&amp;"")=0,LEN(H69&amp;"")&gt;0),AND(LEN(I69&amp;"")=0,LEN(J69&amp;"")&gt;0)),"Check: lag needs linked predecessor",IF(AND(LEN(G69&amp;"")&gt;0,LEN(I69&amp;"")&gt;0,G69=I69),"Check: predecessor repeated",IF(AND(EXACT(L69,"Complete"),OR(LEN(M69&amp;"")=0,LEN(TRIM(N69&amp;""))=0)),"Check: completion record missing",IF(AND(LEN(M69&amp;"")&gt;0,OR(NOT(EXACT(L69,"Complete")),M69&gt;$B$9,M69&lt;$B$7)),"Check: actual finish inconsistent",IF(AND(NOT(EXACT(L69,"Complete")),LEN(TRIM(O69&amp;""))=0),"Check: next action or reason missing","Recorded")))))))))))))))</x:f>
      </x:c>
      <x:c r="Q69" s="17" t="str">
        <x:f>IF(LEN(P69&amp;"")=0,"",IF(P69&lt;&gt;"Recorded","Check: resolve input issue",IF(EXACT(L69,"Cancelled"),"Cancelled",IF(AND(LEN(G69&amp;"")&gt;0,COUNTIFS($A$15:$A$68,G69)&lt;&gt;1),"Check: predecessor absent or not earlier",IF(IF(LEN(G69&amp;"")=0,FALSE,NOT(EXACT(G69,INDEX($A$15:$A$68,MATCH(G69,$A$15:$A$68,0))))),"Check: predecessor case differs",IF(IF(LEN(G69&amp;"")=0,FALSE,NOT(ISNUMBER(INDEX($T$15:$T$68,MATCH(G69,$A$15:$A$68,0))))),"Check: predecessor finish unavailable",IF(AND(LEN(I69&amp;"")&gt;0,COUNTIFS($A$15:$A$68,I69)&lt;&gt;1),"Check: predecessor absent or not earlier",IF(IF(LEN(I69&amp;"")=0,FALSE,NOT(EXACT(I69,INDEX($A$15:$A$68,MATCH(I69,$A$15:$A$68,0))))),"Check: predecessor case differs",IF(IF(LEN(I69&amp;"")=0,FALSE,NOT(ISNUMBER(INDEX($T$15:$T$68,MATCH(I69,$A$15:$A$68,0))))),"Check: predecessor finish unavailable","Ready")))))))))</x:f>
      </x:c>
      <x:c r="R69" s="18" t="str">
        <x:f>IF(OR(Q69&lt;&gt;"Ready",AND(LEN(G69&amp;"")=0,LEN(I69&amp;"")=0)),"",IF(MAX(IF(LEN(G69&amp;"")=0,0,INDEX($T$15:$T$68,MATCH(G69,$A$15:$A$68,0))+1+H69),IF(LEN(I69&amp;"")=0,0,INDEX($T$15:$T$68,MATCH(I69,$A$15:$A$68,0))+1+J69))&gt;2958465,"Unavailable: date limit",MAX(IF(LEN(G69&amp;"")=0,0,INDEX($T$15:$T$68,MATCH(G69,$A$15:$A$68,0))+1+H69),IF(LEN(I69&amp;"")=0,0,INDEX($T$15:$T$68,MATCH(I69,$A$15:$A$68,0))+1+J69))))</x:f>
      </x:c>
      <x:c r="S69" s="18" t="str">
        <x:f>IF(Q69&lt;&gt;"Ready","",IF(AND(OR(LEN(G69&amp;"")&gt;0,LEN(I69&amp;"")&gt;0),NOT(ISNUMBER(R69))),"",MAX($B$7,IF(LEN(E69&amp;"")=0,0,E69),IF(LEN(R69&amp;"")=0,0,R69))))</x:f>
      </x:c>
      <x:c r="T69" s="18" t="str">
        <x:f>IF(NOT(ISNUMBER(S69)),"",IF(S69+MAX(F69-1,0)&gt;2958465,"",S69+MAX(F69-1,0)))</x:f>
      </x:c>
      <x:c r="U69" s="17" t="str">
        <x:f>IF(NOT(ISNUMBER(T69)),"",T69-IF(LEN(K69&amp;"")=0,$B$8,K69))</x:f>
      </x:c>
      <x:c r="V69" s="17" t="str">
        <x:f>IF(LEN(P69&amp;"")=0,"",IF(P69&lt;&gt;"Recorded","Check: resolve input issue",IF(EXACT(L69,"Cancelled"),"Cancelled",IF(Q69&lt;&gt;"Ready","Check: dependency unresolved",IF(NOT(ISNUMBER(T69)),"Check: date limit exceeded",IF(EXACT(L69,"Complete"),"Complete recorded",IF(EXACT(L69,"Blocked"),"Blocked",IF(T69&lt;$B$9,"Planned finish passed",IF(S69&lt;=$B$9,"Start date reached","Scheduled")))))))))</x:f>
      </x:c>
    </x:row>
    <x:row r="70" ht="52" customHeight="1">
      <x:c r="A70" s="9"/>
      <x:c r="B70" s="9"/>
      <x:c r="C70" s="9"/>
      <x:c r="D70" s="9"/>
      <x:c r="E70" s="10"/>
      <x:c r="F70" s="9"/>
      <x:c r="G70" s="9"/>
      <x:c r="H70" s="9"/>
      <x:c r="I70" s="9"/>
      <x:c r="J70" s="9"/>
      <x:c r="K70" s="10"/>
      <x:c r="L70" s="9"/>
      <x:c r="M70" s="10"/>
      <x:c r="N70" s="9"/>
      <x:c r="O70" s="9"/>
      <x:c r="P70" s="17" t="str">
        <x:f>IF(COUNTA(A70:O70)=0,"",IF(OR(LEN(TRIM(A70&amp;""))=0,NOT(ISTEXT(A70)),NOT(EXACT(A70,TRIM(A70)))),"Check: ID missing or untrimmed",IF(OR(OR(ISNUMBER(FIND("*",A70)),ISNUMBER(FIND("?",A70)),ISNUMBER(FIND("~",A70))),OR(ISNUMBER(FIND("*",G70)),ISNUMBER(FIND("?",G70)),ISNUMBER(FIND("~",G70))),OR(ISNUMBER(FIND("*",I70)),ISNUMBER(FIND("?",I70)),ISNUMBER(FIND("~",I70)))),"Check: ID contains wildcard",IF(COUNTIFS($A$15:$A$74,A70)&gt;1,"Check: duplicate task ID",IF(OR(LEN(TRIM($B$6&amp;""))=0,NOT(IF(ISNUMBER($B$7),AND($B$7&gt;=1,$B$7&lt;=2958465,MOD($B$7,1)=0),FALSE)),NOT(IF(ISNUMBER($B$8),AND($B$8&gt;=1,$B$8&lt;=2958465,MOD($B$8,1)=0),FALSE)),NOT(IF(ISNUMBER($B$9),AND($B$9&gt;=1,$B$9&lt;=2958465,MOD($B$9,1)=0),FALSE)),$B$7&gt;$B$8),"Check: project setup",IF(OR(LEN(TRIM(B70&amp;""))=0,LEN(TRIM(C70&amp;""))=0,LEN(TRIM(D70&amp;""))=0),"Check: core fields missing",IF(NOT(IF(ISNUMBER(F70),AND(F70&gt;=0,F70&lt;=3650,MOD(F70,1)=0),FALSE)),"Check: duration must be whole 0-3650",IF(NOT(OR(EXACT(L70,"Not started"),EXACT(L70,"In progress"),EXACT(L70,"Blocked"),EXACT(L70,"Complete"),EXACT(L70,"Cancelled"))),"Check: task state invalid",IF(OR(AND(LEN(E70&amp;"")&gt;0,NOT(IF(ISNUMBER(E70),AND(E70&gt;=1,E70&lt;=2958465,MOD(E70,1)=0),FALSE))),AND(LEN(K70&amp;"")&gt;0,NOT(IF(ISNUMBER(K70),AND(K70&gt;=1,K70&lt;=2958465,MOD(K70,1)=0),FALSE))),AND(LEN(M70&amp;"")&gt;0,NOT(IF(ISNUMBER(M70),AND(M70&gt;=1,M70&lt;=2958465,MOD(M70,1)=0),FALSE)))),"Check: entered date invalid",IF(OR(AND(LEN(G70&amp;"")&gt;0,OR(LEN(TRIM(G70&amp;""))=0,NOT(ISTEXT(G70)),NOT(EXACT(G70,TRIM(G70))))),AND(LEN(I70&amp;"")&gt;0,OR(LEN(TRIM(I70&amp;""))=0,NOT(ISTEXT(I70)),NOT(EXACT(I70,TRIM(I70)))))),"Check: predecessor ID untrimmed",IF(OR(AND(LEN(G70&amp;"")&gt;0,NOT(IF(ISNUMBER(H70),AND(H70&gt;=0,H70&lt;=3650,MOD(H70,1)=0),FALSE))),AND(LEN(I70&amp;"")&gt;0,NOT(IF(ISNUMBER(J70),AND(J70&gt;=0,J70&lt;=3650,MOD(J70,1)=0),FALSE))),AND(LEN(G70&amp;"")=0,LEN(H70&amp;"")&gt;0),AND(LEN(I70&amp;"")=0,LEN(J70&amp;"")&gt;0)),"Check: lag needs linked predecessor",IF(AND(LEN(G70&amp;"")&gt;0,LEN(I70&amp;"")&gt;0,G70=I70),"Check: predecessor repeated",IF(AND(EXACT(L70,"Complete"),OR(LEN(M70&amp;"")=0,LEN(TRIM(N70&amp;""))=0)),"Check: completion record missing",IF(AND(LEN(M70&amp;"")&gt;0,OR(NOT(EXACT(L70,"Complete")),M70&gt;$B$9,M70&lt;$B$7)),"Check: actual finish inconsistent",IF(AND(NOT(EXACT(L70,"Complete")),LEN(TRIM(O70&amp;""))=0),"Check: next action or reason missing","Recorded")))))))))))))))</x:f>
      </x:c>
      <x:c r="Q70" s="17" t="str">
        <x:f>IF(LEN(P70&amp;"")=0,"",IF(P70&lt;&gt;"Recorded","Check: resolve input issue",IF(EXACT(L70,"Cancelled"),"Cancelled",IF(AND(LEN(G70&amp;"")&gt;0,COUNTIFS($A$15:$A$69,G70)&lt;&gt;1),"Check: predecessor absent or not earlier",IF(IF(LEN(G70&amp;"")=0,FALSE,NOT(EXACT(G70,INDEX($A$15:$A$69,MATCH(G70,$A$15:$A$69,0))))),"Check: predecessor case differs",IF(IF(LEN(G70&amp;"")=0,FALSE,NOT(ISNUMBER(INDEX($T$15:$T$69,MATCH(G70,$A$15:$A$69,0))))),"Check: predecessor finish unavailable",IF(AND(LEN(I70&amp;"")&gt;0,COUNTIFS($A$15:$A$69,I70)&lt;&gt;1),"Check: predecessor absent or not earlier",IF(IF(LEN(I70&amp;"")=0,FALSE,NOT(EXACT(I70,INDEX($A$15:$A$69,MATCH(I70,$A$15:$A$69,0))))),"Check: predecessor case differs",IF(IF(LEN(I70&amp;"")=0,FALSE,NOT(ISNUMBER(INDEX($T$15:$T$69,MATCH(I70,$A$15:$A$69,0))))),"Check: predecessor finish unavailable","Ready")))))))))</x:f>
      </x:c>
      <x:c r="R70" s="18" t="str">
        <x:f>IF(OR(Q70&lt;&gt;"Ready",AND(LEN(G70&amp;"")=0,LEN(I70&amp;"")=0)),"",IF(MAX(IF(LEN(G70&amp;"")=0,0,INDEX($T$15:$T$69,MATCH(G70,$A$15:$A$69,0))+1+H70),IF(LEN(I70&amp;"")=0,0,INDEX($T$15:$T$69,MATCH(I70,$A$15:$A$69,0))+1+J70))&gt;2958465,"Unavailable: date limit",MAX(IF(LEN(G70&amp;"")=0,0,INDEX($T$15:$T$69,MATCH(G70,$A$15:$A$69,0))+1+H70),IF(LEN(I70&amp;"")=0,0,INDEX($T$15:$T$69,MATCH(I70,$A$15:$A$69,0))+1+J70))))</x:f>
      </x:c>
      <x:c r="S70" s="18" t="str">
        <x:f>IF(Q70&lt;&gt;"Ready","",IF(AND(OR(LEN(G70&amp;"")&gt;0,LEN(I70&amp;"")&gt;0),NOT(ISNUMBER(R70))),"",MAX($B$7,IF(LEN(E70&amp;"")=0,0,E70),IF(LEN(R70&amp;"")=0,0,R70))))</x:f>
      </x:c>
      <x:c r="T70" s="18" t="str">
        <x:f>IF(NOT(ISNUMBER(S70)),"",IF(S70+MAX(F70-1,0)&gt;2958465,"",S70+MAX(F70-1,0)))</x:f>
      </x:c>
      <x:c r="U70" s="17" t="str">
        <x:f>IF(NOT(ISNUMBER(T70)),"",T70-IF(LEN(K70&amp;"")=0,$B$8,K70))</x:f>
      </x:c>
      <x:c r="V70" s="17" t="str">
        <x:f>IF(LEN(P70&amp;"")=0,"",IF(P70&lt;&gt;"Recorded","Check: resolve input issue",IF(EXACT(L70,"Cancelled"),"Cancelled",IF(Q70&lt;&gt;"Ready","Check: dependency unresolved",IF(NOT(ISNUMBER(T70)),"Check: date limit exceeded",IF(EXACT(L70,"Complete"),"Complete recorded",IF(EXACT(L70,"Blocked"),"Blocked",IF(T70&lt;$B$9,"Planned finish passed",IF(S70&lt;=$B$9,"Start date reached","Scheduled")))))))))</x:f>
      </x:c>
    </x:row>
    <x:row r="71" ht="52" customHeight="1">
      <x:c r="A71" s="9"/>
      <x:c r="B71" s="9"/>
      <x:c r="C71" s="9"/>
      <x:c r="D71" s="9"/>
      <x:c r="E71" s="10"/>
      <x:c r="F71" s="9"/>
      <x:c r="G71" s="9"/>
      <x:c r="H71" s="9"/>
      <x:c r="I71" s="9"/>
      <x:c r="J71" s="9"/>
      <x:c r="K71" s="10"/>
      <x:c r="L71" s="9"/>
      <x:c r="M71" s="10"/>
      <x:c r="N71" s="9"/>
      <x:c r="O71" s="9"/>
      <x:c r="P71" s="17" t="str">
        <x:f>IF(COUNTA(A71:O71)=0,"",IF(OR(LEN(TRIM(A71&amp;""))=0,NOT(ISTEXT(A71)),NOT(EXACT(A71,TRIM(A71)))),"Check: ID missing or untrimmed",IF(OR(OR(ISNUMBER(FIND("*",A71)),ISNUMBER(FIND("?",A71)),ISNUMBER(FIND("~",A71))),OR(ISNUMBER(FIND("*",G71)),ISNUMBER(FIND("?",G71)),ISNUMBER(FIND("~",G71))),OR(ISNUMBER(FIND("*",I71)),ISNUMBER(FIND("?",I71)),ISNUMBER(FIND("~",I71)))),"Check: ID contains wildcard",IF(COUNTIFS($A$15:$A$74,A71)&gt;1,"Check: duplicate task ID",IF(OR(LEN(TRIM($B$6&amp;""))=0,NOT(IF(ISNUMBER($B$7),AND($B$7&gt;=1,$B$7&lt;=2958465,MOD($B$7,1)=0),FALSE)),NOT(IF(ISNUMBER($B$8),AND($B$8&gt;=1,$B$8&lt;=2958465,MOD($B$8,1)=0),FALSE)),NOT(IF(ISNUMBER($B$9),AND($B$9&gt;=1,$B$9&lt;=2958465,MOD($B$9,1)=0),FALSE)),$B$7&gt;$B$8),"Check: project setup",IF(OR(LEN(TRIM(B71&amp;""))=0,LEN(TRIM(C71&amp;""))=0,LEN(TRIM(D71&amp;""))=0),"Check: core fields missing",IF(NOT(IF(ISNUMBER(F71),AND(F71&gt;=0,F71&lt;=3650,MOD(F71,1)=0),FALSE)),"Check: duration must be whole 0-3650",IF(NOT(OR(EXACT(L71,"Not started"),EXACT(L71,"In progress"),EXACT(L71,"Blocked"),EXACT(L71,"Complete"),EXACT(L71,"Cancelled"))),"Check: task state invalid",IF(OR(AND(LEN(E71&amp;"")&gt;0,NOT(IF(ISNUMBER(E71),AND(E71&gt;=1,E71&lt;=2958465,MOD(E71,1)=0),FALSE))),AND(LEN(K71&amp;"")&gt;0,NOT(IF(ISNUMBER(K71),AND(K71&gt;=1,K71&lt;=2958465,MOD(K71,1)=0),FALSE))),AND(LEN(M71&amp;"")&gt;0,NOT(IF(ISNUMBER(M71),AND(M71&gt;=1,M71&lt;=2958465,MOD(M71,1)=0),FALSE)))),"Check: entered date invalid",IF(OR(AND(LEN(G71&amp;"")&gt;0,OR(LEN(TRIM(G71&amp;""))=0,NOT(ISTEXT(G71)),NOT(EXACT(G71,TRIM(G71))))),AND(LEN(I71&amp;"")&gt;0,OR(LEN(TRIM(I71&amp;""))=0,NOT(ISTEXT(I71)),NOT(EXACT(I71,TRIM(I71)))))),"Check: predecessor ID untrimmed",IF(OR(AND(LEN(G71&amp;"")&gt;0,NOT(IF(ISNUMBER(H71),AND(H71&gt;=0,H71&lt;=3650,MOD(H71,1)=0),FALSE))),AND(LEN(I71&amp;"")&gt;0,NOT(IF(ISNUMBER(J71),AND(J71&gt;=0,J71&lt;=3650,MOD(J71,1)=0),FALSE))),AND(LEN(G71&amp;"")=0,LEN(H71&amp;"")&gt;0),AND(LEN(I71&amp;"")=0,LEN(J71&amp;"")&gt;0)),"Check: lag needs linked predecessor",IF(AND(LEN(G71&amp;"")&gt;0,LEN(I71&amp;"")&gt;0,G71=I71),"Check: predecessor repeated",IF(AND(EXACT(L71,"Complete"),OR(LEN(M71&amp;"")=0,LEN(TRIM(N71&amp;""))=0)),"Check: completion record missing",IF(AND(LEN(M71&amp;"")&gt;0,OR(NOT(EXACT(L71,"Complete")),M71&gt;$B$9,M71&lt;$B$7)),"Check: actual finish inconsistent",IF(AND(NOT(EXACT(L71,"Complete")),LEN(TRIM(O71&amp;""))=0),"Check: next action or reason missing","Recorded")))))))))))))))</x:f>
      </x:c>
      <x:c r="Q71" s="17" t="str">
        <x:f>IF(LEN(P71&amp;"")=0,"",IF(P71&lt;&gt;"Recorded","Check: resolve input issue",IF(EXACT(L71,"Cancelled"),"Cancelled",IF(AND(LEN(G71&amp;"")&gt;0,COUNTIFS($A$15:$A$70,G71)&lt;&gt;1),"Check: predecessor absent or not earlier",IF(IF(LEN(G71&amp;"")=0,FALSE,NOT(EXACT(G71,INDEX($A$15:$A$70,MATCH(G71,$A$15:$A$70,0))))),"Check: predecessor case differs",IF(IF(LEN(G71&amp;"")=0,FALSE,NOT(ISNUMBER(INDEX($T$15:$T$70,MATCH(G71,$A$15:$A$70,0))))),"Check: predecessor finish unavailable",IF(AND(LEN(I71&amp;"")&gt;0,COUNTIFS($A$15:$A$70,I71)&lt;&gt;1),"Check: predecessor absent or not earlier",IF(IF(LEN(I71&amp;"")=0,FALSE,NOT(EXACT(I71,INDEX($A$15:$A$70,MATCH(I71,$A$15:$A$70,0))))),"Check: predecessor case differs",IF(IF(LEN(I71&amp;"")=0,FALSE,NOT(ISNUMBER(INDEX($T$15:$T$70,MATCH(I71,$A$15:$A$70,0))))),"Check: predecessor finish unavailable","Ready")))))))))</x:f>
      </x:c>
      <x:c r="R71" s="18" t="str">
        <x:f>IF(OR(Q71&lt;&gt;"Ready",AND(LEN(G71&amp;"")=0,LEN(I71&amp;"")=0)),"",IF(MAX(IF(LEN(G71&amp;"")=0,0,INDEX($T$15:$T$70,MATCH(G71,$A$15:$A$70,0))+1+H71),IF(LEN(I71&amp;"")=0,0,INDEX($T$15:$T$70,MATCH(I71,$A$15:$A$70,0))+1+J71))&gt;2958465,"Unavailable: date limit",MAX(IF(LEN(G71&amp;"")=0,0,INDEX($T$15:$T$70,MATCH(G71,$A$15:$A$70,0))+1+H71),IF(LEN(I71&amp;"")=0,0,INDEX($T$15:$T$70,MATCH(I71,$A$15:$A$70,0))+1+J71))))</x:f>
      </x:c>
      <x:c r="S71" s="18" t="str">
        <x:f>IF(Q71&lt;&gt;"Ready","",IF(AND(OR(LEN(G71&amp;"")&gt;0,LEN(I71&amp;"")&gt;0),NOT(ISNUMBER(R71))),"",MAX($B$7,IF(LEN(E71&amp;"")=0,0,E71),IF(LEN(R71&amp;"")=0,0,R71))))</x:f>
      </x:c>
      <x:c r="T71" s="18" t="str">
        <x:f>IF(NOT(ISNUMBER(S71)),"",IF(S71+MAX(F71-1,0)&gt;2958465,"",S71+MAX(F71-1,0)))</x:f>
      </x:c>
      <x:c r="U71" s="17" t="str">
        <x:f>IF(NOT(ISNUMBER(T71)),"",T71-IF(LEN(K71&amp;"")=0,$B$8,K71))</x:f>
      </x:c>
      <x:c r="V71" s="17" t="str">
        <x:f>IF(LEN(P71&amp;"")=0,"",IF(P71&lt;&gt;"Recorded","Check: resolve input issue",IF(EXACT(L71,"Cancelled"),"Cancelled",IF(Q71&lt;&gt;"Ready","Check: dependency unresolved",IF(NOT(ISNUMBER(T71)),"Check: date limit exceeded",IF(EXACT(L71,"Complete"),"Complete recorded",IF(EXACT(L71,"Blocked"),"Blocked",IF(T71&lt;$B$9,"Planned finish passed",IF(S71&lt;=$B$9,"Start date reached","Scheduled")))))))))</x:f>
      </x:c>
    </x:row>
    <x:row r="72" ht="52" customHeight="1">
      <x:c r="A72" s="9"/>
      <x:c r="B72" s="9"/>
      <x:c r="C72" s="9"/>
      <x:c r="D72" s="9"/>
      <x:c r="E72" s="10"/>
      <x:c r="F72" s="9"/>
      <x:c r="G72" s="9"/>
      <x:c r="H72" s="9"/>
      <x:c r="I72" s="9"/>
      <x:c r="J72" s="9"/>
      <x:c r="K72" s="10"/>
      <x:c r="L72" s="9"/>
      <x:c r="M72" s="10"/>
      <x:c r="N72" s="9"/>
      <x:c r="O72" s="9"/>
      <x:c r="P72" s="17" t="str">
        <x:f>IF(COUNTA(A72:O72)=0,"",IF(OR(LEN(TRIM(A72&amp;""))=0,NOT(ISTEXT(A72)),NOT(EXACT(A72,TRIM(A72)))),"Check: ID missing or untrimmed",IF(OR(OR(ISNUMBER(FIND("*",A72)),ISNUMBER(FIND("?",A72)),ISNUMBER(FIND("~",A72))),OR(ISNUMBER(FIND("*",G72)),ISNUMBER(FIND("?",G72)),ISNUMBER(FIND("~",G72))),OR(ISNUMBER(FIND("*",I72)),ISNUMBER(FIND("?",I72)),ISNUMBER(FIND("~",I72)))),"Check: ID contains wildcard",IF(COUNTIFS($A$15:$A$74,A72)&gt;1,"Check: duplicate task ID",IF(OR(LEN(TRIM($B$6&amp;""))=0,NOT(IF(ISNUMBER($B$7),AND($B$7&gt;=1,$B$7&lt;=2958465,MOD($B$7,1)=0),FALSE)),NOT(IF(ISNUMBER($B$8),AND($B$8&gt;=1,$B$8&lt;=2958465,MOD($B$8,1)=0),FALSE)),NOT(IF(ISNUMBER($B$9),AND($B$9&gt;=1,$B$9&lt;=2958465,MOD($B$9,1)=0),FALSE)),$B$7&gt;$B$8),"Check: project setup",IF(OR(LEN(TRIM(B72&amp;""))=0,LEN(TRIM(C72&amp;""))=0,LEN(TRIM(D72&amp;""))=0),"Check: core fields missing",IF(NOT(IF(ISNUMBER(F72),AND(F72&gt;=0,F72&lt;=3650,MOD(F72,1)=0),FALSE)),"Check: duration must be whole 0-3650",IF(NOT(OR(EXACT(L72,"Not started"),EXACT(L72,"In progress"),EXACT(L72,"Blocked"),EXACT(L72,"Complete"),EXACT(L72,"Cancelled"))),"Check: task state invalid",IF(OR(AND(LEN(E72&amp;"")&gt;0,NOT(IF(ISNUMBER(E72),AND(E72&gt;=1,E72&lt;=2958465,MOD(E72,1)=0),FALSE))),AND(LEN(K72&amp;"")&gt;0,NOT(IF(ISNUMBER(K72),AND(K72&gt;=1,K72&lt;=2958465,MOD(K72,1)=0),FALSE))),AND(LEN(M72&amp;"")&gt;0,NOT(IF(ISNUMBER(M72),AND(M72&gt;=1,M72&lt;=2958465,MOD(M72,1)=0),FALSE)))),"Check: entered date invalid",IF(OR(AND(LEN(G72&amp;"")&gt;0,OR(LEN(TRIM(G72&amp;""))=0,NOT(ISTEXT(G72)),NOT(EXACT(G72,TRIM(G72))))),AND(LEN(I72&amp;"")&gt;0,OR(LEN(TRIM(I72&amp;""))=0,NOT(ISTEXT(I72)),NOT(EXACT(I72,TRIM(I72)))))),"Check: predecessor ID untrimmed",IF(OR(AND(LEN(G72&amp;"")&gt;0,NOT(IF(ISNUMBER(H72),AND(H72&gt;=0,H72&lt;=3650,MOD(H72,1)=0),FALSE))),AND(LEN(I72&amp;"")&gt;0,NOT(IF(ISNUMBER(J72),AND(J72&gt;=0,J72&lt;=3650,MOD(J72,1)=0),FALSE))),AND(LEN(G72&amp;"")=0,LEN(H72&amp;"")&gt;0),AND(LEN(I72&amp;"")=0,LEN(J72&amp;"")&gt;0)),"Check: lag needs linked predecessor",IF(AND(LEN(G72&amp;"")&gt;0,LEN(I72&amp;"")&gt;0,G72=I72),"Check: predecessor repeated",IF(AND(EXACT(L72,"Complete"),OR(LEN(M72&amp;"")=0,LEN(TRIM(N72&amp;""))=0)),"Check: completion record missing",IF(AND(LEN(M72&amp;"")&gt;0,OR(NOT(EXACT(L72,"Complete")),M72&gt;$B$9,M72&lt;$B$7)),"Check: actual finish inconsistent",IF(AND(NOT(EXACT(L72,"Complete")),LEN(TRIM(O72&amp;""))=0),"Check: next action or reason missing","Recorded")))))))))))))))</x:f>
      </x:c>
      <x:c r="Q72" s="17" t="str">
        <x:f>IF(LEN(P72&amp;"")=0,"",IF(P72&lt;&gt;"Recorded","Check: resolve input issue",IF(EXACT(L72,"Cancelled"),"Cancelled",IF(AND(LEN(G72&amp;"")&gt;0,COUNTIFS($A$15:$A$71,G72)&lt;&gt;1),"Check: predecessor absent or not earlier",IF(IF(LEN(G72&amp;"")=0,FALSE,NOT(EXACT(G72,INDEX($A$15:$A$71,MATCH(G72,$A$15:$A$71,0))))),"Check: predecessor case differs",IF(IF(LEN(G72&amp;"")=0,FALSE,NOT(ISNUMBER(INDEX($T$15:$T$71,MATCH(G72,$A$15:$A$71,0))))),"Check: predecessor finish unavailable",IF(AND(LEN(I72&amp;"")&gt;0,COUNTIFS($A$15:$A$71,I72)&lt;&gt;1),"Check: predecessor absent or not earlier",IF(IF(LEN(I72&amp;"")=0,FALSE,NOT(EXACT(I72,INDEX($A$15:$A$71,MATCH(I72,$A$15:$A$71,0))))),"Check: predecessor case differs",IF(IF(LEN(I72&amp;"")=0,FALSE,NOT(ISNUMBER(INDEX($T$15:$T$71,MATCH(I72,$A$15:$A$71,0))))),"Check: predecessor finish unavailable","Ready")))))))))</x:f>
      </x:c>
      <x:c r="R72" s="18" t="str">
        <x:f>IF(OR(Q72&lt;&gt;"Ready",AND(LEN(G72&amp;"")=0,LEN(I72&amp;"")=0)),"",IF(MAX(IF(LEN(G72&amp;"")=0,0,INDEX($T$15:$T$71,MATCH(G72,$A$15:$A$71,0))+1+H72),IF(LEN(I72&amp;"")=0,0,INDEX($T$15:$T$71,MATCH(I72,$A$15:$A$71,0))+1+J72))&gt;2958465,"Unavailable: date limit",MAX(IF(LEN(G72&amp;"")=0,0,INDEX($T$15:$T$71,MATCH(G72,$A$15:$A$71,0))+1+H72),IF(LEN(I72&amp;"")=0,0,INDEX($T$15:$T$71,MATCH(I72,$A$15:$A$71,0))+1+J72))))</x:f>
      </x:c>
      <x:c r="S72" s="18" t="str">
        <x:f>IF(Q72&lt;&gt;"Ready","",IF(AND(OR(LEN(G72&amp;"")&gt;0,LEN(I72&amp;"")&gt;0),NOT(ISNUMBER(R72))),"",MAX($B$7,IF(LEN(E72&amp;"")=0,0,E72),IF(LEN(R72&amp;"")=0,0,R72))))</x:f>
      </x:c>
      <x:c r="T72" s="18" t="str">
        <x:f>IF(NOT(ISNUMBER(S72)),"",IF(S72+MAX(F72-1,0)&gt;2958465,"",S72+MAX(F72-1,0)))</x:f>
      </x:c>
      <x:c r="U72" s="17" t="str">
        <x:f>IF(NOT(ISNUMBER(T72)),"",T72-IF(LEN(K72&amp;"")=0,$B$8,K72))</x:f>
      </x:c>
      <x:c r="V72" s="17" t="str">
        <x:f>IF(LEN(P72&amp;"")=0,"",IF(P72&lt;&gt;"Recorded","Check: resolve input issue",IF(EXACT(L72,"Cancelled"),"Cancelled",IF(Q72&lt;&gt;"Ready","Check: dependency unresolved",IF(NOT(ISNUMBER(T72)),"Check: date limit exceeded",IF(EXACT(L72,"Complete"),"Complete recorded",IF(EXACT(L72,"Blocked"),"Blocked",IF(T72&lt;$B$9,"Planned finish passed",IF(S72&lt;=$B$9,"Start date reached","Scheduled")))))))))</x:f>
      </x:c>
    </x:row>
    <x:row r="73" ht="52" customHeight="1">
      <x:c r="A73" s="9"/>
      <x:c r="B73" s="9"/>
      <x:c r="C73" s="9"/>
      <x:c r="D73" s="9"/>
      <x:c r="E73" s="10"/>
      <x:c r="F73" s="9"/>
      <x:c r="G73" s="9"/>
      <x:c r="H73" s="9"/>
      <x:c r="I73" s="9"/>
      <x:c r="J73" s="9"/>
      <x:c r="K73" s="10"/>
      <x:c r="L73" s="9"/>
      <x:c r="M73" s="10"/>
      <x:c r="N73" s="9"/>
      <x:c r="O73" s="9"/>
      <x:c r="P73" s="17" t="str">
        <x:f>IF(COUNTA(A73:O73)=0,"",IF(OR(LEN(TRIM(A73&amp;""))=0,NOT(ISTEXT(A73)),NOT(EXACT(A73,TRIM(A73)))),"Check: ID missing or untrimmed",IF(OR(OR(ISNUMBER(FIND("*",A73)),ISNUMBER(FIND("?",A73)),ISNUMBER(FIND("~",A73))),OR(ISNUMBER(FIND("*",G73)),ISNUMBER(FIND("?",G73)),ISNUMBER(FIND("~",G73))),OR(ISNUMBER(FIND("*",I73)),ISNUMBER(FIND("?",I73)),ISNUMBER(FIND("~",I73)))),"Check: ID contains wildcard",IF(COUNTIFS($A$15:$A$74,A73)&gt;1,"Check: duplicate task ID",IF(OR(LEN(TRIM($B$6&amp;""))=0,NOT(IF(ISNUMBER($B$7),AND($B$7&gt;=1,$B$7&lt;=2958465,MOD($B$7,1)=0),FALSE)),NOT(IF(ISNUMBER($B$8),AND($B$8&gt;=1,$B$8&lt;=2958465,MOD($B$8,1)=0),FALSE)),NOT(IF(ISNUMBER($B$9),AND($B$9&gt;=1,$B$9&lt;=2958465,MOD($B$9,1)=0),FALSE)),$B$7&gt;$B$8),"Check: project setup",IF(OR(LEN(TRIM(B73&amp;""))=0,LEN(TRIM(C73&amp;""))=0,LEN(TRIM(D73&amp;""))=0),"Check: core fields missing",IF(NOT(IF(ISNUMBER(F73),AND(F73&gt;=0,F73&lt;=3650,MOD(F73,1)=0),FALSE)),"Check: duration must be whole 0-3650",IF(NOT(OR(EXACT(L73,"Not started"),EXACT(L73,"In progress"),EXACT(L73,"Blocked"),EXACT(L73,"Complete"),EXACT(L73,"Cancelled"))),"Check: task state invalid",IF(OR(AND(LEN(E73&amp;"")&gt;0,NOT(IF(ISNUMBER(E73),AND(E73&gt;=1,E73&lt;=2958465,MOD(E73,1)=0),FALSE))),AND(LEN(K73&amp;"")&gt;0,NOT(IF(ISNUMBER(K73),AND(K73&gt;=1,K73&lt;=2958465,MOD(K73,1)=0),FALSE))),AND(LEN(M73&amp;"")&gt;0,NOT(IF(ISNUMBER(M73),AND(M73&gt;=1,M73&lt;=2958465,MOD(M73,1)=0),FALSE)))),"Check: entered date invalid",IF(OR(AND(LEN(G73&amp;"")&gt;0,OR(LEN(TRIM(G73&amp;""))=0,NOT(ISTEXT(G73)),NOT(EXACT(G73,TRIM(G73))))),AND(LEN(I73&amp;"")&gt;0,OR(LEN(TRIM(I73&amp;""))=0,NOT(ISTEXT(I73)),NOT(EXACT(I73,TRIM(I73)))))),"Check: predecessor ID untrimmed",IF(OR(AND(LEN(G73&amp;"")&gt;0,NOT(IF(ISNUMBER(H73),AND(H73&gt;=0,H73&lt;=3650,MOD(H73,1)=0),FALSE))),AND(LEN(I73&amp;"")&gt;0,NOT(IF(ISNUMBER(J73),AND(J73&gt;=0,J73&lt;=3650,MOD(J73,1)=0),FALSE))),AND(LEN(G73&amp;"")=0,LEN(H73&amp;"")&gt;0),AND(LEN(I73&amp;"")=0,LEN(J73&amp;"")&gt;0)),"Check: lag needs linked predecessor",IF(AND(LEN(G73&amp;"")&gt;0,LEN(I73&amp;"")&gt;0,G73=I73),"Check: predecessor repeated",IF(AND(EXACT(L73,"Complete"),OR(LEN(M73&amp;"")=0,LEN(TRIM(N73&amp;""))=0)),"Check: completion record missing",IF(AND(LEN(M73&amp;"")&gt;0,OR(NOT(EXACT(L73,"Complete")),M73&gt;$B$9,M73&lt;$B$7)),"Check: actual finish inconsistent",IF(AND(NOT(EXACT(L73,"Complete")),LEN(TRIM(O73&amp;""))=0),"Check: next action or reason missing","Recorded")))))))))))))))</x:f>
      </x:c>
      <x:c r="Q73" s="17" t="str">
        <x:f>IF(LEN(P73&amp;"")=0,"",IF(P73&lt;&gt;"Recorded","Check: resolve input issue",IF(EXACT(L73,"Cancelled"),"Cancelled",IF(AND(LEN(G73&amp;"")&gt;0,COUNTIFS($A$15:$A$72,G73)&lt;&gt;1),"Check: predecessor absent or not earlier",IF(IF(LEN(G73&amp;"")=0,FALSE,NOT(EXACT(G73,INDEX($A$15:$A$72,MATCH(G73,$A$15:$A$72,0))))),"Check: predecessor case differs",IF(IF(LEN(G73&amp;"")=0,FALSE,NOT(ISNUMBER(INDEX($T$15:$T$72,MATCH(G73,$A$15:$A$72,0))))),"Check: predecessor finish unavailable",IF(AND(LEN(I73&amp;"")&gt;0,COUNTIFS($A$15:$A$72,I73)&lt;&gt;1),"Check: predecessor absent or not earlier",IF(IF(LEN(I73&amp;"")=0,FALSE,NOT(EXACT(I73,INDEX($A$15:$A$72,MATCH(I73,$A$15:$A$72,0))))),"Check: predecessor case differs",IF(IF(LEN(I73&amp;"")=0,FALSE,NOT(ISNUMBER(INDEX($T$15:$T$72,MATCH(I73,$A$15:$A$72,0))))),"Check: predecessor finish unavailable","Ready")))))))))</x:f>
      </x:c>
      <x:c r="R73" s="18" t="str">
        <x:f>IF(OR(Q73&lt;&gt;"Ready",AND(LEN(G73&amp;"")=0,LEN(I73&amp;"")=0)),"",IF(MAX(IF(LEN(G73&amp;"")=0,0,INDEX($T$15:$T$72,MATCH(G73,$A$15:$A$72,0))+1+H73),IF(LEN(I73&amp;"")=0,0,INDEX($T$15:$T$72,MATCH(I73,$A$15:$A$72,0))+1+J73))&gt;2958465,"Unavailable: date limit",MAX(IF(LEN(G73&amp;"")=0,0,INDEX($T$15:$T$72,MATCH(G73,$A$15:$A$72,0))+1+H73),IF(LEN(I73&amp;"")=0,0,INDEX($T$15:$T$72,MATCH(I73,$A$15:$A$72,0))+1+J73))))</x:f>
      </x:c>
      <x:c r="S73" s="18" t="str">
        <x:f>IF(Q73&lt;&gt;"Ready","",IF(AND(OR(LEN(G73&amp;"")&gt;0,LEN(I73&amp;"")&gt;0),NOT(ISNUMBER(R73))),"",MAX($B$7,IF(LEN(E73&amp;"")=0,0,E73),IF(LEN(R73&amp;"")=0,0,R73))))</x:f>
      </x:c>
      <x:c r="T73" s="18" t="str">
        <x:f>IF(NOT(ISNUMBER(S73)),"",IF(S73+MAX(F73-1,0)&gt;2958465,"",S73+MAX(F73-1,0)))</x:f>
      </x:c>
      <x:c r="U73" s="17" t="str">
        <x:f>IF(NOT(ISNUMBER(T73)),"",T73-IF(LEN(K73&amp;"")=0,$B$8,K73))</x:f>
      </x:c>
      <x:c r="V73" s="17" t="str">
        <x:f>IF(LEN(P73&amp;"")=0,"",IF(P73&lt;&gt;"Recorded","Check: resolve input issue",IF(EXACT(L73,"Cancelled"),"Cancelled",IF(Q73&lt;&gt;"Ready","Check: dependency unresolved",IF(NOT(ISNUMBER(T73)),"Check: date limit exceeded",IF(EXACT(L73,"Complete"),"Complete recorded",IF(EXACT(L73,"Blocked"),"Blocked",IF(T73&lt;$B$9,"Planned finish passed",IF(S73&lt;=$B$9,"Start date reached","Scheduled")))))))))</x:f>
      </x:c>
    </x:row>
    <x:row r="74" ht="52" customHeight="1">
      <x:c r="A74" s="9"/>
      <x:c r="B74" s="9"/>
      <x:c r="C74" s="9"/>
      <x:c r="D74" s="9"/>
      <x:c r="E74" s="10"/>
      <x:c r="F74" s="9"/>
      <x:c r="G74" s="9"/>
      <x:c r="H74" s="9"/>
      <x:c r="I74" s="9"/>
      <x:c r="J74" s="9"/>
      <x:c r="K74" s="10"/>
      <x:c r="L74" s="9"/>
      <x:c r="M74" s="10"/>
      <x:c r="N74" s="9"/>
      <x:c r="O74" s="9"/>
      <x:c r="P74" s="17" t="str">
        <x:f>IF(COUNTA(A74:O74)=0,"",IF(OR(LEN(TRIM(A74&amp;""))=0,NOT(ISTEXT(A74)),NOT(EXACT(A74,TRIM(A74)))),"Check: ID missing or untrimmed",IF(OR(OR(ISNUMBER(FIND("*",A74)),ISNUMBER(FIND("?",A74)),ISNUMBER(FIND("~",A74))),OR(ISNUMBER(FIND("*",G74)),ISNUMBER(FIND("?",G74)),ISNUMBER(FIND("~",G74))),OR(ISNUMBER(FIND("*",I74)),ISNUMBER(FIND("?",I74)),ISNUMBER(FIND("~",I74)))),"Check: ID contains wildcard",IF(COUNTIFS($A$15:$A$74,A74)&gt;1,"Check: duplicate task ID",IF(OR(LEN(TRIM($B$6&amp;""))=0,NOT(IF(ISNUMBER($B$7),AND($B$7&gt;=1,$B$7&lt;=2958465,MOD($B$7,1)=0),FALSE)),NOT(IF(ISNUMBER($B$8),AND($B$8&gt;=1,$B$8&lt;=2958465,MOD($B$8,1)=0),FALSE)),NOT(IF(ISNUMBER($B$9),AND($B$9&gt;=1,$B$9&lt;=2958465,MOD($B$9,1)=0),FALSE)),$B$7&gt;$B$8),"Check: project setup",IF(OR(LEN(TRIM(B74&amp;""))=0,LEN(TRIM(C74&amp;""))=0,LEN(TRIM(D74&amp;""))=0),"Check: core fields missing",IF(NOT(IF(ISNUMBER(F74),AND(F74&gt;=0,F74&lt;=3650,MOD(F74,1)=0),FALSE)),"Check: duration must be whole 0-3650",IF(NOT(OR(EXACT(L74,"Not started"),EXACT(L74,"In progress"),EXACT(L74,"Blocked"),EXACT(L74,"Complete"),EXACT(L74,"Cancelled"))),"Check: task state invalid",IF(OR(AND(LEN(E74&amp;"")&gt;0,NOT(IF(ISNUMBER(E74),AND(E74&gt;=1,E74&lt;=2958465,MOD(E74,1)=0),FALSE))),AND(LEN(K74&amp;"")&gt;0,NOT(IF(ISNUMBER(K74),AND(K74&gt;=1,K74&lt;=2958465,MOD(K74,1)=0),FALSE))),AND(LEN(M74&amp;"")&gt;0,NOT(IF(ISNUMBER(M74),AND(M74&gt;=1,M74&lt;=2958465,MOD(M74,1)=0),FALSE)))),"Check: entered date invalid",IF(OR(AND(LEN(G74&amp;"")&gt;0,OR(LEN(TRIM(G74&amp;""))=0,NOT(ISTEXT(G74)),NOT(EXACT(G74,TRIM(G74))))),AND(LEN(I74&amp;"")&gt;0,OR(LEN(TRIM(I74&amp;""))=0,NOT(ISTEXT(I74)),NOT(EXACT(I74,TRIM(I74)))))),"Check: predecessor ID untrimmed",IF(OR(AND(LEN(G74&amp;"")&gt;0,NOT(IF(ISNUMBER(H74),AND(H74&gt;=0,H74&lt;=3650,MOD(H74,1)=0),FALSE))),AND(LEN(I74&amp;"")&gt;0,NOT(IF(ISNUMBER(J74),AND(J74&gt;=0,J74&lt;=3650,MOD(J74,1)=0),FALSE))),AND(LEN(G74&amp;"")=0,LEN(H74&amp;"")&gt;0),AND(LEN(I74&amp;"")=0,LEN(J74&amp;"")&gt;0)),"Check: lag needs linked predecessor",IF(AND(LEN(G74&amp;"")&gt;0,LEN(I74&amp;"")&gt;0,G74=I74),"Check: predecessor repeated",IF(AND(EXACT(L74,"Complete"),OR(LEN(M74&amp;"")=0,LEN(TRIM(N74&amp;""))=0)),"Check: completion record missing",IF(AND(LEN(M74&amp;"")&gt;0,OR(NOT(EXACT(L74,"Complete")),M74&gt;$B$9,M74&lt;$B$7)),"Check: actual finish inconsistent",IF(AND(NOT(EXACT(L74,"Complete")),LEN(TRIM(O74&amp;""))=0),"Check: next action or reason missing","Recorded")))))))))))))))</x:f>
      </x:c>
      <x:c r="Q74" s="17" t="str">
        <x:f>IF(LEN(P74&amp;"")=0,"",IF(P74&lt;&gt;"Recorded","Check: resolve input issue",IF(EXACT(L74,"Cancelled"),"Cancelled",IF(AND(LEN(G74&amp;"")&gt;0,COUNTIFS($A$15:$A$73,G74)&lt;&gt;1),"Check: predecessor absent or not earlier",IF(IF(LEN(G74&amp;"")=0,FALSE,NOT(EXACT(G74,INDEX($A$15:$A$73,MATCH(G74,$A$15:$A$73,0))))),"Check: predecessor case differs",IF(IF(LEN(G74&amp;"")=0,FALSE,NOT(ISNUMBER(INDEX($T$15:$T$73,MATCH(G74,$A$15:$A$73,0))))),"Check: predecessor finish unavailable",IF(AND(LEN(I74&amp;"")&gt;0,COUNTIFS($A$15:$A$73,I74)&lt;&gt;1),"Check: predecessor absent or not earlier",IF(IF(LEN(I74&amp;"")=0,FALSE,NOT(EXACT(I74,INDEX($A$15:$A$73,MATCH(I74,$A$15:$A$73,0))))),"Check: predecessor case differs",IF(IF(LEN(I74&amp;"")=0,FALSE,NOT(ISNUMBER(INDEX($T$15:$T$73,MATCH(I74,$A$15:$A$73,0))))),"Check: predecessor finish unavailable","Ready")))))))))</x:f>
      </x:c>
      <x:c r="R74" s="18" t="str">
        <x:f>IF(OR(Q74&lt;&gt;"Ready",AND(LEN(G74&amp;"")=0,LEN(I74&amp;"")=0)),"",IF(MAX(IF(LEN(G74&amp;"")=0,0,INDEX($T$15:$T$73,MATCH(G74,$A$15:$A$73,0))+1+H74),IF(LEN(I74&amp;"")=0,0,INDEX($T$15:$T$73,MATCH(I74,$A$15:$A$73,0))+1+J74))&gt;2958465,"Unavailable: date limit",MAX(IF(LEN(G74&amp;"")=0,0,INDEX($T$15:$T$73,MATCH(G74,$A$15:$A$73,0))+1+H74),IF(LEN(I74&amp;"")=0,0,INDEX($T$15:$T$73,MATCH(I74,$A$15:$A$73,0))+1+J74))))</x:f>
      </x:c>
      <x:c r="S74" s="18" t="str">
        <x:f>IF(Q74&lt;&gt;"Ready","",IF(AND(OR(LEN(G74&amp;"")&gt;0,LEN(I74&amp;"")&gt;0),NOT(ISNUMBER(R74))),"",MAX($B$7,IF(LEN(E74&amp;"")=0,0,E74),IF(LEN(R74&amp;"")=0,0,R74))))</x:f>
      </x:c>
      <x:c r="T74" s="18" t="str">
        <x:f>IF(NOT(ISNUMBER(S74)),"",IF(S74+MAX(F74-1,0)&gt;2958465,"",S74+MAX(F74-1,0)))</x:f>
      </x:c>
      <x:c r="U74" s="17" t="str">
        <x:f>IF(NOT(ISNUMBER(T74)),"",T74-IF(LEN(K74&amp;"")=0,$B$8,K74))</x:f>
      </x:c>
      <x:c r="V74" s="17" t="str">
        <x:f>IF(LEN(P74&amp;"")=0,"",IF(P74&lt;&gt;"Recorded","Check: resolve input issue",IF(EXACT(L74,"Cancelled"),"Cancelled",IF(Q74&lt;&gt;"Ready","Check: dependency unresolved",IF(NOT(ISNUMBER(T74)),"Check: date limit exceeded",IF(EXACT(L74,"Complete"),"Complete recorded",IF(EXACT(L74,"Blocked"),"Blocked",IF(T74&lt;$B$9,"Planned finish passed",IF(S74&lt;=$B$9,"Start date reached","Scheduled")))))))))</x:f>
      </x:c>
    </x:row>
  </x:sheetData>
  <x:conditionalFormatting sqref="P15:P74">
    <x:cfRule type="beginsWith" dxfId="0" priority="1" operator="beginsWith" text="Check:"/>
  </x:conditionalFormatting>
  <x:conditionalFormatting sqref="Q15:Q74">
    <x:cfRule type="beginsWith" dxfId="1" priority="2" operator="beginsWith" text="Check:"/>
  </x:conditionalFormatting>
  <x:conditionalFormatting sqref="V15:V74">
    <x:cfRule type="beginsWith" dxfId="2" priority="3" operator="beginsWith" text="Check:"/>
  </x:conditionalFormatting>
  <x:conditionalFormatting sqref="U15:U74">
    <x:cfRule type="cellIs" dxfId="3" priority="4" operator="greaterThan">
      <x:formula>0</x:formula>
    </x:cfRule>
  </x:conditionalFormatting>
  <x:dataValidations count="4">
    <x:dataValidation type="list" sqref="L15:L74">
      <x:formula1>"Not started,In progress,Blocked,Complete,Cancelled"</x:formula1>
    </x:dataValidation>
    <x:dataValidation type="whole" operator="between" sqref="F15:F74">
      <x:formula1>0</x:formula1>
      <x:formula2>3650</x:formula2>
    </x:dataValidation>
    <x:dataValidation type="whole" operator="between" sqref="H15:H74">
      <x:formula1>0</x:formula1>
      <x:formula2>3650</x:formula2>
    </x:dataValidation>
    <x:dataValidation type="whole" operator="between" sqref="J15:J74">
      <x:formula1>0</x:formula1>
      <x:formula2>3650</x:formula2>
    </x:dataValidation>
  </x:dataValidations>
  <x:pageMargins left="0.7" right="0.7" top="0.75" bottom="0.75" header="0.3" footer="0.3"/>
  <x:tableParts count="1">
    <x:tablePart xmlns:r="http://schemas.openxmlformats.org/officeDocument/2006/relationships" r:id="Reee95ca7745440de"/>
  </x:tableParts>
</x:worksheet>
</file>

<file path=xl/worksheets/sheet2.xml><?xml version="1.0" encoding="utf-8"?>
<x:worksheet xmlns:x="http://schemas.openxmlformats.org/spreadsheetml/2006/main">
  <x:sheetPr>
    <x:tabColor rgb="FF73957F"/>
  </x:sheetPr>
  <x:sheetViews>
    <x:sheetView showGridLines="0" workbookViewId="0">
      <x:pane xSplit="2" ySplit="14" topLeftCell="C15" activePane="bottomRight" state="frozen"/>
    </x:sheetView>
  </x:sheetViews>
  <x:sheetFormatPr defaultRowHeight="15"/>
  <x:cols>
    <x:col min="1" max="1" width="18" hidden="0" customWidth="1"/>
    <x:col min="2" max="2" width="23" hidden="0" customWidth="1"/>
    <x:col min="3" max="3" width="35" hidden="0" customWidth="1"/>
    <x:col min="4" max="4" width="26" hidden="0" customWidth="1"/>
    <x:col min="5" max="5" width="27" hidden="0" customWidth="1"/>
    <x:col min="6" max="6" width="19" hidden="0" customWidth="1"/>
    <x:col min="7" max="7" width="21" hidden="0" customWidth="1"/>
    <x:col min="8" max="8" width="19" hidden="0" customWidth="1"/>
    <x:col min="9" max="9" width="21" hidden="0" customWidth="1"/>
    <x:col min="10" max="10" width="19" hidden="0" customWidth="1"/>
    <x:col min="11" max="11" width="19" hidden="0" customWidth="1"/>
    <x:col min="12" max="12" width="20" hidden="0" customWidth="1"/>
    <x:col min="13" max="13" width="18" hidden="0" customWidth="1"/>
    <x:col min="14" max="14" width="39" hidden="0" customWidth="1"/>
    <x:col min="15" max="15" width="39" hidden="0" customWidth="1"/>
    <x:col min="16" max="16" width="39" hidden="0" customWidth="1"/>
    <x:col min="17" max="17" width="42" hidden="0" customWidth="1"/>
    <x:col min="18" max="18" width="21" hidden="0" customWidth="1"/>
    <x:col min="19" max="19" width="19" hidden="0" customWidth="1"/>
    <x:col min="20" max="20" width="19" hidden="0" customWidth="1"/>
    <x:col min="21" max="21" width="23" hidden="0" customWidth="1"/>
    <x:col min="22" max="22" width="29" hidden="0" customWidth="1"/>
  </x:cols>
  <x:sheetData>
    <x:row r="1" ht="25" customHeight="1">
      <x:c r="A1" s="3"/>
      <x:c r="B1" s="3"/>
      <x:c r="C1" s="3"/>
      <x:c r="D1" s="3"/>
      <x:c r="E1" s="3"/>
      <x:c r="F1" s="3"/>
      <x:c r="G1" s="3"/>
      <x:c r="H1" s="3"/>
      <x:c r="I1" s="3"/>
      <x:c r="J1" s="3"/>
      <x:c r="K1" s="3"/>
      <x:c r="L1" s="3"/>
      <x:c r="M1" s="3"/>
      <x:c r="N1" s="3"/>
      <x:c r="O1" s="3"/>
      <x:c r="P1" s="3"/>
      <x:c r="Q1" s="3"/>
      <x:c r="R1" s="3"/>
      <x:c r="S1" s="3"/>
      <x:c r="T1" s="3"/>
      <x:c r="U1" s="3"/>
      <x:c r="V1" s="3"/>
    </x:row>
    <x:row r="2" ht="31" customHeight="1">
      <x:c r="A2" s="5" t="str">
        <x:v>Fictional example: reporting project plan</x:v>
      </x:c>
      <x:c r="B2" s="6"/>
      <x:c r="C2" s="6"/>
      <x:c r="D2" s="6"/>
      <x:c r="E2" s="6"/>
      <x:c r="F2" s="6"/>
      <x:c r="G2" s="6"/>
      <x:c r="H2" s="6"/>
      <x:c r="I2" s="3"/>
      <x:c r="J2" s="3"/>
      <x:c r="K2" s="3"/>
      <x:c r="L2" s="3"/>
      <x:c r="M2" s="3"/>
      <x:c r="N2" s="3"/>
      <x:c r="O2" s="3"/>
      <x:c r="P2" s="3"/>
      <x:c r="Q2" s="3"/>
      <x:c r="R2" s="3"/>
      <x:c r="S2" s="3"/>
      <x:c r="T2" s="3"/>
      <x:c r="U2" s="3"/>
      <x:c r="V2" s="3"/>
    </x:row>
    <x:row r="3" ht="25" customHeight="1">
      <x:c r="A3" s="7" t="str">
        <x:v>FICTIONAL PROJECT. The dates and durations are teaching assumptions, not filing deadlines.</x:v>
      </x:c>
      <x:c r="B3" s="3"/>
      <x:c r="C3" s="3"/>
      <x:c r="D3" s="3"/>
      <x:c r="E3" s="3"/>
      <x:c r="F3" s="3"/>
      <x:c r="G3" s="3"/>
      <x:c r="H3" s="3"/>
      <x:c r="I3" s="3"/>
      <x:c r="J3" s="3"/>
      <x:c r="K3" s="3"/>
      <x:c r="L3" s="3"/>
      <x:c r="M3" s="3"/>
      <x:c r="N3" s="3"/>
      <x:c r="O3" s="3"/>
      <x:c r="P3" s="3"/>
      <x:c r="Q3" s="3"/>
      <x:c r="R3" s="3"/>
      <x:c r="S3" s="3"/>
      <x:c r="T3" s="3"/>
      <x:c r="U3" s="3"/>
      <x:c r="V3" s="3"/>
    </x:row>
    <x:row r="4" ht="25" customHeight="1">
      <x:c r="A4" s="7" t="str">
        <x:v>Amber: inputs. Pale green: formulas. Use filters, not sorting. Rebuild topological order and verify every dependency after moving rows.</x:v>
      </x:c>
      <x:c r="B4" s="3"/>
      <x:c r="C4" s="3"/>
      <x:c r="D4" s="3"/>
      <x:c r="E4" s="3"/>
      <x:c r="F4" s="3"/>
      <x:c r="G4" s="3"/>
      <x:c r="H4" s="3"/>
      <x:c r="I4" s="3"/>
      <x:c r="J4" s="3"/>
      <x:c r="K4" s="3"/>
      <x:c r="L4" s="3"/>
      <x:c r="M4" s="3"/>
      <x:c r="N4" s="3"/>
      <x:c r="O4" s="3"/>
      <x:c r="P4" s="3"/>
      <x:c r="Q4" s="3"/>
      <x:c r="R4" s="3"/>
      <x:c r="S4" s="3"/>
      <x:c r="T4" s="3"/>
      <x:c r="U4" s="3"/>
      <x:c r="V4" s="3"/>
    </x:row>
    <x:row r="5" ht="25" customHeight="1">
      <x:c r="A5" s="3"/>
      <x:c r="B5" s="3"/>
      <x:c r="C5" s="3"/>
      <x:c r="D5" s="3"/>
      <x:c r="E5" s="3"/>
      <x:c r="F5" s="3"/>
      <x:c r="G5" s="3"/>
      <x:c r="H5" s="3"/>
      <x:c r="I5" s="3"/>
      <x:c r="J5" s="3"/>
      <x:c r="K5" s="3"/>
      <x:c r="L5" s="3"/>
      <x:c r="M5" s="3"/>
      <x:c r="N5" s="3"/>
      <x:c r="O5" s="3"/>
      <x:c r="P5" s="3"/>
      <x:c r="Q5" s="3"/>
      <x:c r="R5" s="3"/>
      <x:c r="S5" s="3"/>
      <x:c r="T5" s="3"/>
      <x:c r="U5" s="3"/>
      <x:c r="V5" s="3"/>
    </x:row>
    <x:row r="6" ht="34" customHeight="1">
      <x:c r="A6" s="3" t="str">
        <x:v>Project / report</x:v>
      </x:c>
      <x:c r="B6" s="9" t="str">
        <x:v>Fictional reporting handover</x:v>
      </x:c>
      <x:c r="C6" s="3"/>
      <x:c r="D6" s="3"/>
      <x:c r="E6" s="19" t="str">
        <x:v>Task IDs entered</x:v>
      </x:c>
      <x:c r="F6" s="21" t="n">
        <x:f>COUNTA(A15:A74)</x:f>
        <x:v>6</x:v>
      </x:c>
      <x:c r="G6" s="3"/>
      <x:c r="H6" s="19" t="str">
        <x:v>Latest planned finish</x:v>
      </x:c>
      <x:c r="I6" s="22" t="n">
        <x:f>IF(COUNT(T15:T74)=0,"",MAX(T15:T74))</x:f>
        <x:v>46124</x:v>
      </x:c>
      <x:c r="J6" s="3"/>
      <x:c r="K6" s="3"/>
      <x:c r="L6" s="3"/>
      <x:c r="M6" s="3"/>
      <x:c r="N6" s="3"/>
      <x:c r="O6" s="3"/>
      <x:c r="P6" s="3"/>
      <x:c r="Q6" s="3"/>
      <x:c r="R6" s="3"/>
      <x:c r="S6" s="3"/>
      <x:c r="T6" s="3"/>
      <x:c r="U6" s="3"/>
      <x:c r="V6" s="3"/>
    </x:row>
    <x:row r="7" ht="34" customHeight="1">
      <x:c r="A7" s="3" t="str">
        <x:v>Project start</x:v>
      </x:c>
      <x:c r="B7" s="10" t="n">
        <x:v>46113</x:v>
      </x:c>
      <x:c r="C7" s="3"/>
      <x:c r="D7" s="3"/>
      <x:c r="E7" s="19" t="str">
        <x:v>Rows with input issues</x:v>
      </x:c>
      <x:c r="F7" s="21" t="n">
        <x:f>COUNTIFS(P15:P74,"Check: ID missing or untrimmed")+COUNTIFS(P15:P74,"Check: ID contains wildcard")+COUNTIFS(P15:P74,"Check: duplicate task ID")+COUNTIFS(P15:P74,"Check: project setup")+COUNTIFS(P15:P74,"Check: core fields missing")+COUNTIFS(P15:P74,"Check: duration must be whole 0-3650")+COUNTIFS(P15:P74,"Check: task state invalid")+COUNTIFS(P15:P74,"Check: entered date invalid")+COUNTIFS(P15:P74,"Check: predecessor ID untrimmed")+COUNTIFS(P15:P74,"Check: lag needs linked predecessor")+COUNTIFS(P15:P74,"Check: predecessor repeated")+COUNTIFS(P15:P74,"Check: completion record missing")+COUNTIFS(P15:P74,"Check: actual finish inconsistent")+COUNTIFS(P15:P74,"Check: next action or reason missing")</x:f>
        <x:v>0</x:v>
      </x:c>
      <x:c r="G7" s="3"/>
      <x:c r="H7" s="3"/>
      <x:c r="I7" s="3"/>
      <x:c r="J7" s="3"/>
      <x:c r="K7" s="3"/>
      <x:c r="L7" s="3"/>
      <x:c r="M7" s="3"/>
      <x:c r="N7" s="3"/>
      <x:c r="O7" s="3"/>
      <x:c r="P7" s="3"/>
      <x:c r="Q7" s="3"/>
      <x:c r="R7" s="3"/>
      <x:c r="S7" s="3"/>
      <x:c r="T7" s="3"/>
      <x:c r="U7" s="3"/>
      <x:c r="V7" s="3"/>
    </x:row>
    <x:row r="8" ht="34" customHeight="1">
      <x:c r="A8" s="3" t="str">
        <x:v>Project target finish</x:v>
      </x:c>
      <x:c r="B8" s="10" t="n">
        <x:v>46132</x:v>
      </x:c>
      <x:c r="C8" s="3"/>
      <x:c r="D8" s="3"/>
      <x:c r="E8" s="19" t="str">
        <x:v>Scheduled date rows</x:v>
      </x:c>
      <x:c r="F8" s="21" t="n">
        <x:f>COUNT(T15:T74)</x:f>
        <x:v>5</x:v>
      </x:c>
      <x:c r="G8" s="3"/>
      <x:c r="H8" s="3"/>
      <x:c r="I8" s="3"/>
      <x:c r="J8" s="3"/>
      <x:c r="K8" s="3"/>
      <x:c r="L8" s="3"/>
      <x:c r="M8" s="3"/>
      <x:c r="N8" s="3"/>
      <x:c r="O8" s="3"/>
      <x:c r="P8" s="3"/>
      <x:c r="Q8" s="3"/>
      <x:c r="R8" s="3"/>
      <x:c r="S8" s="3"/>
      <x:c r="T8" s="3"/>
      <x:c r="U8" s="3"/>
      <x:c r="V8" s="3"/>
    </x:row>
    <x:row r="9" ht="34" customHeight="1">
      <x:c r="A9" s="3" t="str">
        <x:v>As-of date</x:v>
      </x:c>
      <x:c r="B9" s="10" t="n">
        <x:v>46120</x:v>
      </x:c>
      <x:c r="C9" s="3"/>
      <x:c r="D9" s="3"/>
      <x:c r="E9" s="19" t="str">
        <x:v>Unresolved dependencies</x:v>
      </x:c>
      <x:c r="F9" s="21" t="n">
        <x:f>COUNTIFS(V15:V74,"Check: dependency unresolved")</x:f>
        <x:v>1</x:v>
      </x:c>
      <x:c r="G9" s="3"/>
      <x:c r="H9" s="3"/>
      <x:c r="I9" s="3"/>
      <x:c r="J9" s="3"/>
      <x:c r="K9" s="3"/>
      <x:c r="L9" s="3"/>
      <x:c r="M9" s="3"/>
      <x:c r="N9" s="3"/>
      <x:c r="O9" s="3"/>
      <x:c r="P9" s="3"/>
      <x:c r="Q9" s="3"/>
      <x:c r="R9" s="3"/>
      <x:c r="S9" s="3"/>
      <x:c r="T9" s="3"/>
      <x:c r="U9" s="3"/>
      <x:c r="V9" s="3"/>
    </x:row>
    <x:row r="10" ht="25" customHeight="1">
      <x:c r="A10" s="3"/>
      <x:c r="B10" s="3"/>
      <x:c r="C10" s="3"/>
      <x:c r="D10" s="3"/>
      <x:c r="E10" s="19" t="str">
        <x:v>Planned finish passed</x:v>
      </x:c>
      <x:c r="F10" s="21" t="n">
        <x:f>COUNTIFS(V15:V74,"Planned finish passed")</x:f>
        <x:v>1</x:v>
      </x:c>
      <x:c r="G10" s="3"/>
      <x:c r="H10" s="3"/>
      <x:c r="I10" s="3"/>
      <x:c r="J10" s="3"/>
      <x:c r="K10" s="3"/>
      <x:c r="L10" s="3"/>
      <x:c r="M10" s="3"/>
      <x:c r="N10" s="3"/>
      <x:c r="O10" s="3"/>
      <x:c r="P10" s="3"/>
      <x:c r="Q10" s="3"/>
      <x:c r="R10" s="3"/>
      <x:c r="S10" s="3"/>
      <x:c r="T10" s="3"/>
      <x:c r="U10" s="3"/>
      <x:c r="V10" s="3"/>
    </x:row>
    <x:row r="11" ht="25" customHeight="1">
      <x:c r="A11" s="3"/>
      <x:c r="B11" s="3"/>
      <x:c r="C11" s="3"/>
      <x:c r="D11" s="3"/>
      <x:c r="E11" s="3"/>
      <x:c r="F11" s="3"/>
      <x:c r="G11" s="3"/>
      <x:c r="H11" s="3"/>
      <x:c r="I11" s="3"/>
      <x:c r="J11" s="3"/>
      <x:c r="K11" s="3"/>
      <x:c r="L11" s="3"/>
      <x:c r="M11" s="3"/>
      <x:c r="N11" s="3"/>
      <x:c r="O11" s="3"/>
      <x:c r="P11" s="3"/>
      <x:c r="Q11" s="3"/>
      <x:c r="R11" s="3"/>
      <x:c r="S11" s="3"/>
      <x:c r="T11" s="3"/>
      <x:c r="U11" s="3"/>
      <x:c r="V11" s="3"/>
    </x:row>
    <x:row r="12" ht="25" customHeight="1">
      <x:c r="A12" s="7" t="str">
        <x:v>No weekends/holidays, auto-rescheduling, critical path, resource levelling or statutory deadlines. Actual finish dates do not alter the plan.</x:v>
      </x:c>
      <x:c r="B12" s="3"/>
      <x:c r="C12" s="3"/>
      <x:c r="D12" s="3"/>
      <x:c r="E12" s="3"/>
      <x:c r="F12" s="3"/>
      <x:c r="G12" s="3"/>
      <x:c r="H12" s="3"/>
      <x:c r="I12" s="3"/>
      <x:c r="J12" s="3"/>
      <x:c r="K12" s="3"/>
      <x:c r="L12" s="3"/>
      <x:c r="M12" s="3"/>
      <x:c r="N12" s="3"/>
      <x:c r="O12" s="3"/>
      <x:c r="P12" s="3"/>
      <x:c r="Q12" s="3"/>
      <x:c r="R12" s="3"/>
      <x:c r="S12" s="3"/>
      <x:c r="T12" s="3"/>
      <x:c r="U12" s="3"/>
      <x:c r="V12" s="3"/>
    </x:row>
    <x:row r="13" ht="25" customHeight="1">
      <x:c r="A13" s="3"/>
      <x:c r="B13" s="3"/>
      <x:c r="C13" s="3"/>
      <x:c r="D13" s="3"/>
      <x:c r="E13" s="3"/>
      <x:c r="F13" s="3"/>
      <x:c r="G13" s="3"/>
      <x:c r="H13" s="3"/>
      <x:c r="I13" s="3"/>
      <x:c r="J13" s="3"/>
      <x:c r="K13" s="3"/>
      <x:c r="L13" s="3"/>
      <x:c r="M13" s="3"/>
      <x:c r="N13" s="3"/>
      <x:c r="O13" s="3"/>
      <x:c r="P13" s="3"/>
      <x:c r="Q13" s="3"/>
      <x:c r="R13" s="3"/>
      <x:c r="S13" s="3"/>
      <x:c r="T13" s="3"/>
      <x:c r="U13" s="3"/>
      <x:c r="V13" s="3"/>
    </x:row>
    <x:row r="14" ht="50" customHeight="1">
      <x:c r="A14" s="14" t="str">
        <x:v>Task ID</x:v>
      </x:c>
      <x:c r="B14" s="14" t="str">
        <x:v>Stage</x:v>
      </x:c>
      <x:c r="C14" s="14" t="str">
        <x:v>Task / deliverable</x:v>
      </x:c>
      <x:c r="D14" s="14" t="str">
        <x:v>Owner role</x:v>
      </x:c>
      <x:c r="E14" s="14" t="str">
        <x:v>Earliest start (optional)</x:v>
      </x:c>
      <x:c r="F14" s="14" t="str">
        <x:v>Duration (calendar days)</x:v>
      </x:c>
      <x:c r="G14" s="14" t="str">
        <x:v>Predecessor 1 ID</x:v>
      </x:c>
      <x:c r="H14" s="14" t="str">
        <x:v>Lag 1 (calendar days)</x:v>
      </x:c>
      <x:c r="I14" s="14" t="str">
        <x:v>Predecessor 2 ID</x:v>
      </x:c>
      <x:c r="J14" s="14" t="str">
        <x:v>Lag 2 (calendar days)</x:v>
      </x:c>
      <x:c r="K14" s="14" t="str">
        <x:v>Target finish (optional)</x:v>
      </x:c>
      <x:c r="L14" s="14" t="str">
        <x:v>Task state</x:v>
      </x:c>
      <x:c r="M14" s="14" t="str">
        <x:v>Actual finish</x:v>
      </x:c>
      <x:c r="N14" s="14" t="str">
        <x:v>Evidence / deliverable locator</x:v>
      </x:c>
      <x:c r="O14" s="14" t="str">
        <x:v>Next action / blocker</x:v>
      </x:c>
      <x:c r="P14" s="14" t="str">
        <x:v>Input check</x:v>
      </x:c>
      <x:c r="Q14" s="14" t="str">
        <x:v>Dependency check</x:v>
      </x:c>
      <x:c r="R14" s="14" t="str">
        <x:v>Dependency release date</x:v>
      </x:c>
      <x:c r="S14" s="14" t="str">
        <x:v>Planned start</x:v>
      </x:c>
      <x:c r="T14" s="14" t="str">
        <x:v>Planned finish</x:v>
      </x:c>
      <x:c r="U14" s="14" t="str">
        <x:v>Finish minus target (days)</x:v>
      </x:c>
      <x:c r="V14" s="14" t="str">
        <x:v>Timing</x:v>
      </x:c>
    </x:row>
    <x:row r="15" ht="84" customHeight="1">
      <x:c r="A15" s="9" t="str">
        <x:v>EX-P01</x:v>
      </x:c>
      <x:c r="B15" s="9" t="str">
        <x:v>Boundary</x:v>
      </x:c>
      <x:c r="C15" s="9" t="str">
        <x:v>Approve boundary memo</x:v>
      </x:c>
      <x:c r="D15" s="9" t="str">
        <x:v>Fictional reporting lead</x:v>
      </x:c>
      <x:c r="E15" s="10"/>
      <x:c r="F15" s="9" t="n">
        <x:v>2</x:v>
      </x:c>
      <x:c r="G15" s="9"/>
      <x:c r="H15" s="9"/>
      <x:c r="I15" s="9"/>
      <x:c r="J15" s="9"/>
      <x:c r="K15" s="10"/>
      <x:c r="L15" s="9" t="str">
        <x:v>Complete</x:v>
      </x:c>
      <x:c r="M15" s="10" t="n">
        <x:v>46114</x:v>
      </x:c>
      <x:c r="N15" s="9" t="str">
        <x:v>FICTIONAL boundary memo approved v1</x:v>
      </x:c>
      <x:c r="O15" s="9"/>
      <x:c r="P15" s="17" t="str">
        <x:f>IF(COUNTA(A15:O15)=0,"",IF(OR(LEN(TRIM(A15&amp;""))=0,NOT(ISTEXT(A15)),NOT(EXACT(A15,TRIM(A15)))),"Check: ID missing or untrimmed",IF(OR(OR(ISNUMBER(FIND("*",A15)),ISNUMBER(FIND("?",A15)),ISNUMBER(FIND("~",A15))),OR(ISNUMBER(FIND("*",G15)),ISNUMBER(FIND("?",G15)),ISNUMBER(FIND("~",G15))),OR(ISNUMBER(FIND("*",I15)),ISNUMBER(FIND("?",I15)),ISNUMBER(FIND("~",I15)))),"Check: ID contains wildcard",IF(COUNTIFS($A$15:$A$74,A15)&gt;1,"Check: duplicate task ID",IF(OR(LEN(TRIM($B$6&amp;""))=0,NOT(IF(ISNUMBER($B$7),AND($B$7&gt;=1,$B$7&lt;=2958465,MOD($B$7,1)=0),FALSE)),NOT(IF(ISNUMBER($B$8),AND($B$8&gt;=1,$B$8&lt;=2958465,MOD($B$8,1)=0),FALSE)),NOT(IF(ISNUMBER($B$9),AND($B$9&gt;=1,$B$9&lt;=2958465,MOD($B$9,1)=0),FALSE)),$B$7&gt;$B$8),"Check: project setup",IF(OR(LEN(TRIM(B15&amp;""))=0,LEN(TRIM(C15&amp;""))=0,LEN(TRIM(D15&amp;""))=0),"Check: core fields missing",IF(NOT(IF(ISNUMBER(F15),AND(F15&gt;=0,F15&lt;=3650,MOD(F15,1)=0),FALSE)),"Check: duration must be whole 0-3650",IF(NOT(OR(EXACT(L15,"Not started"),EXACT(L15,"In progress"),EXACT(L15,"Blocked"),EXACT(L15,"Complete"),EXACT(L15,"Cancelled"))),"Check: task state invalid",IF(OR(AND(LEN(E15&amp;"")&gt;0,NOT(IF(ISNUMBER(E15),AND(E15&gt;=1,E15&lt;=2958465,MOD(E15,1)=0),FALSE))),AND(LEN(K15&amp;"")&gt;0,NOT(IF(ISNUMBER(K15),AND(K15&gt;=1,K15&lt;=2958465,MOD(K15,1)=0),FALSE))),AND(LEN(M15&amp;"")&gt;0,NOT(IF(ISNUMBER(M15),AND(M15&gt;=1,M15&lt;=2958465,MOD(M15,1)=0),FALSE)))),"Check: entered date invalid",IF(OR(AND(LEN(G15&amp;"")&gt;0,OR(LEN(TRIM(G15&amp;""))=0,NOT(ISTEXT(G15)),NOT(EXACT(G15,TRIM(G15))))),AND(LEN(I15&amp;"")&gt;0,OR(LEN(TRIM(I15&amp;""))=0,NOT(ISTEXT(I15)),NOT(EXACT(I15,TRIM(I15)))))),"Check: predecessor ID untrimmed",IF(OR(AND(LEN(G15&amp;"")&gt;0,NOT(IF(ISNUMBER(H15),AND(H15&gt;=0,H15&lt;=3650,MOD(H15,1)=0),FALSE))),AND(LEN(I15&amp;"")&gt;0,NOT(IF(ISNUMBER(J15),AND(J15&gt;=0,J15&lt;=3650,MOD(J15,1)=0),FALSE))),AND(LEN(G15&amp;"")=0,LEN(H15&amp;"")&gt;0),AND(LEN(I15&amp;"")=0,LEN(J15&amp;"")&gt;0)),"Check: lag needs linked predecessor",IF(AND(LEN(G15&amp;"")&gt;0,LEN(I15&amp;"")&gt;0,G15=I15),"Check: predecessor repeated",IF(AND(EXACT(L15,"Complete"),OR(LEN(M15&amp;"")=0,LEN(TRIM(N15&amp;""))=0)),"Check: completion record missing",IF(AND(LEN(M15&amp;"")&gt;0,OR(NOT(EXACT(L15,"Complete")),M15&gt;$B$9,M15&lt;$B$7)),"Check: actual finish inconsistent",IF(AND(NOT(EXACT(L15,"Complete")),LEN(TRIM(O15&amp;""))=0),"Check: next action or reason missing","Recorded")))))))))))))))</x:f>
        <x:v>Recorded</x:v>
      </x:c>
      <x:c r="Q15" s="17" t="str">
        <x:f>IF(LEN(P15&amp;"")=0,"",IF(P15&lt;&gt;"Recorded","Check: resolve input issue",IF(EXACT(L15,"Cancelled"),"Cancelled",IF(OR(LEN(G15&amp;"")&gt;0,LEN(I15&amp;"")&gt;0),"Check: predecessor must be earlier","Ready"))))</x:f>
        <x:v>Ready</x:v>
      </x:c>
      <x:c r="R15" s="18" t="str">
        <x:f>IF(OR(Q15&lt;&gt;"Ready",AND(LEN(G15&amp;"")=0,LEN(I15&amp;"")=0)),"",IF(""&gt;2958465,"Unavailable: date limit",""))</x:f>
      </x:c>
      <x:c r="S15" s="18" t="n">
        <x:f>IF(Q15&lt;&gt;"Ready","",IF(AND(OR(LEN(G15&amp;"")&gt;0,LEN(I15&amp;"")&gt;0),NOT(ISNUMBER(R15))),"",MAX($B$7,IF(LEN(E15&amp;"")=0,0,E15),IF(LEN(R15&amp;"")=0,0,R15))))</x:f>
        <x:v>46113</x:v>
      </x:c>
      <x:c r="T15" s="18" t="n">
        <x:f>IF(NOT(ISNUMBER(S15)),"",IF(S15+MAX(F15-1,0)&gt;2958465,"",S15+MAX(F15-1,0)))</x:f>
        <x:v>46114</x:v>
      </x:c>
      <x:c r="U15" s="17" t="n">
        <x:f>IF(NOT(ISNUMBER(T15)),"",T15-IF(LEN(K15&amp;"")=0,$B$8,K15))</x:f>
        <x:v>-18</x:v>
      </x:c>
      <x:c r="V15" s="17" t="str">
        <x:f>IF(LEN(P15&amp;"")=0,"",IF(P15&lt;&gt;"Recorded","Check: resolve input issue",IF(EXACT(L15,"Cancelled"),"Cancelled",IF(Q15&lt;&gt;"Ready","Check: dependency unresolved",IF(NOT(ISNUMBER(T15)),"Check: date limit exceeded",IF(EXACT(L15,"Complete"),"Complete recorded",IF(EXACT(L15,"Blocked"),"Blocked",IF(T15&lt;$B$9,"Planned finish passed",IF(S15&lt;=$B$9,"Start date reached","Scheduled")))))))))</x:f>
        <x:v>Complete recorded</x:v>
      </x:c>
    </x:row>
    <x:row r="16" ht="84" customHeight="1">
      <x:c r="A16" s="9" t="str">
        <x:v>EX-P02</x:v>
      </x:c>
      <x:c r="B16" s="9" t="str">
        <x:v>Collection</x:v>
      </x:c>
      <x:c r="C16" s="9" t="str">
        <x:v>Collect facility schedules</x:v>
      </x:c>
      <x:c r="D16" s="9" t="str">
        <x:v>Fictional operations owner</x:v>
      </x:c>
      <x:c r="E16" s="10"/>
      <x:c r="F16" s="9" t="n">
        <x:v>5</x:v>
      </x:c>
      <x:c r="G16" s="9" t="str">
        <x:v>EX-P01</x:v>
      </x:c>
      <x:c r="H16" s="9" t="n">
        <x:v>0</x:v>
      </x:c>
      <x:c r="I16" s="9"/>
      <x:c r="J16" s="9"/>
      <x:c r="K16" s="10"/>
      <x:c r="L16" s="9" t="str">
        <x:v>In progress</x:v>
      </x:c>
      <x:c r="M16" s="10"/>
      <x:c r="N16" s="9"/>
      <x:c r="O16" s="9" t="str">
        <x:v>Complete water reconciliation</x:v>
      </x:c>
      <x:c r="P16" s="17" t="str">
        <x:f>IF(COUNTA(A16:O16)=0,"",IF(OR(LEN(TRIM(A16&amp;""))=0,NOT(ISTEXT(A16)),NOT(EXACT(A16,TRIM(A16)))),"Check: ID missing or untrimmed",IF(OR(OR(ISNUMBER(FIND("*",A16)),ISNUMBER(FIND("?",A16)),ISNUMBER(FIND("~",A16))),OR(ISNUMBER(FIND("*",G16)),ISNUMBER(FIND("?",G16)),ISNUMBER(FIND("~",G16))),OR(ISNUMBER(FIND("*",I16)),ISNUMBER(FIND("?",I16)),ISNUMBER(FIND("~",I16)))),"Check: ID contains wildcard",IF(COUNTIFS($A$15:$A$74,A16)&gt;1,"Check: duplicate task ID",IF(OR(LEN(TRIM($B$6&amp;""))=0,NOT(IF(ISNUMBER($B$7),AND($B$7&gt;=1,$B$7&lt;=2958465,MOD($B$7,1)=0),FALSE)),NOT(IF(ISNUMBER($B$8),AND($B$8&gt;=1,$B$8&lt;=2958465,MOD($B$8,1)=0),FALSE)),NOT(IF(ISNUMBER($B$9),AND($B$9&gt;=1,$B$9&lt;=2958465,MOD($B$9,1)=0),FALSE)),$B$7&gt;$B$8),"Check: project setup",IF(OR(LEN(TRIM(B16&amp;""))=0,LEN(TRIM(C16&amp;""))=0,LEN(TRIM(D16&amp;""))=0),"Check: core fields missing",IF(NOT(IF(ISNUMBER(F16),AND(F16&gt;=0,F16&lt;=3650,MOD(F16,1)=0),FALSE)),"Check: duration must be whole 0-3650",IF(NOT(OR(EXACT(L16,"Not started"),EXACT(L16,"In progress"),EXACT(L16,"Blocked"),EXACT(L16,"Complete"),EXACT(L16,"Cancelled"))),"Check: task state invalid",IF(OR(AND(LEN(E16&amp;"")&gt;0,NOT(IF(ISNUMBER(E16),AND(E16&gt;=1,E16&lt;=2958465,MOD(E16,1)=0),FALSE))),AND(LEN(K16&amp;"")&gt;0,NOT(IF(ISNUMBER(K16),AND(K16&gt;=1,K16&lt;=2958465,MOD(K16,1)=0),FALSE))),AND(LEN(M16&amp;"")&gt;0,NOT(IF(ISNUMBER(M16),AND(M16&gt;=1,M16&lt;=2958465,MOD(M16,1)=0),FALSE)))),"Check: entered date invalid",IF(OR(AND(LEN(G16&amp;"")&gt;0,OR(LEN(TRIM(G16&amp;""))=0,NOT(ISTEXT(G16)),NOT(EXACT(G16,TRIM(G16))))),AND(LEN(I16&amp;"")&gt;0,OR(LEN(TRIM(I16&amp;""))=0,NOT(ISTEXT(I16)),NOT(EXACT(I16,TRIM(I16)))))),"Check: predecessor ID untrimmed",IF(OR(AND(LEN(G16&amp;"")&gt;0,NOT(IF(ISNUMBER(H16),AND(H16&gt;=0,H16&lt;=3650,MOD(H16,1)=0),FALSE))),AND(LEN(I16&amp;"")&gt;0,NOT(IF(ISNUMBER(J16),AND(J16&gt;=0,J16&lt;=3650,MOD(J16,1)=0),FALSE))),AND(LEN(G16&amp;"")=0,LEN(H16&amp;"")&gt;0),AND(LEN(I16&amp;"")=0,LEN(J16&amp;"")&gt;0)),"Check: lag needs linked predecessor",IF(AND(LEN(G16&amp;"")&gt;0,LEN(I16&amp;"")&gt;0,G16=I16),"Check: predecessor repeated",IF(AND(EXACT(L16,"Complete"),OR(LEN(M16&amp;"")=0,LEN(TRIM(N16&amp;""))=0)),"Check: completion record missing",IF(AND(LEN(M16&amp;"")&gt;0,OR(NOT(EXACT(L16,"Complete")),M16&gt;$B$9,M16&lt;$B$7)),"Check: actual finish inconsistent",IF(AND(NOT(EXACT(L16,"Complete")),LEN(TRIM(O16&amp;""))=0),"Check: next action or reason missing","Recorded")))))))))))))))</x:f>
        <x:v>Recorded</x:v>
      </x:c>
      <x:c r="Q16" s="17" t="str">
        <x:f>IF(LEN(P16&amp;"")=0,"",IF(P16&lt;&gt;"Recorded","Check: resolve input issue",IF(EXACT(L16,"Cancelled"),"Cancelled",IF(AND(LEN(G16&amp;"")&gt;0,COUNTIFS($A$15:$A$15,G16)&lt;&gt;1),"Check: predecessor absent or not earlier",IF(IF(LEN(G16&amp;"")=0,FALSE,NOT(EXACT(G16,$A$15))),"Check: predecessor case differs",IF(IF(LEN(G16&amp;"")=0,FALSE,NOT(ISNUMBER($T$15))),"Check: predecessor finish unavailable",IF(AND(LEN(I16&amp;"")&gt;0,COUNTIFS($A$15:$A$15,I16)&lt;&gt;1),"Check: predecessor absent or not earlier",IF(IF(LEN(I16&amp;"")=0,FALSE,NOT(EXACT(I16,$A$15))),"Check: predecessor case differs",IF(IF(LEN(I16&amp;"")=0,FALSE,NOT(ISNUMBER($T$15))),"Check: predecessor finish unavailable","Ready")))))))))</x:f>
        <x:v>Ready</x:v>
      </x:c>
      <x:c r="R16" s="18" t="n">
        <x:f>IF(OR(Q16&lt;&gt;"Ready",AND(LEN(G16&amp;"")=0,LEN(I16&amp;"")=0)),"",IF(MAX(IF(LEN(G16&amp;"")=0,0,$T$15+1+H16),IF(LEN(I16&amp;"")=0,0,$T$15+1+J16))&gt;2958465,"Unavailable: date limit",MAX(IF(LEN(G16&amp;"")=0,0,$T$15+1+H16),IF(LEN(I16&amp;"")=0,0,$T$15+1+J16))))</x:f>
        <x:v>46115</x:v>
      </x:c>
      <x:c r="S16" s="18" t="n">
        <x:f>IF(Q16&lt;&gt;"Ready","",IF(AND(OR(LEN(G16&amp;"")&gt;0,LEN(I16&amp;"")&gt;0),NOT(ISNUMBER(R16))),"",MAX($B$7,IF(LEN(E16&amp;"")=0,0,E16),IF(LEN(R16&amp;"")=0,0,R16))))</x:f>
        <x:v>46115</x:v>
      </x:c>
      <x:c r="T16" s="18" t="n">
        <x:f>IF(NOT(ISNUMBER(S16)),"",IF(S16+MAX(F16-1,0)&gt;2958465,"",S16+MAX(F16-1,0)))</x:f>
        <x:v>46119</x:v>
      </x:c>
      <x:c r="U16" s="17" t="n">
        <x:f>IF(NOT(ISNUMBER(T16)),"",T16-IF(LEN(K16&amp;"")=0,$B$8,K16))</x:f>
        <x:v>-13</x:v>
      </x:c>
      <x:c r="V16" s="17" t="str">
        <x:f>IF(LEN(P16&amp;"")=0,"",IF(P16&lt;&gt;"Recorded","Check: resolve input issue",IF(EXACT(L16,"Cancelled"),"Cancelled",IF(Q16&lt;&gt;"Ready","Check: dependency unresolved",IF(NOT(ISNUMBER(T16)),"Check: date limit exceeded",IF(EXACT(L16,"Complete"),"Complete recorded",IF(EXACT(L16,"Blocked"),"Blocked",IF(T16&lt;$B$9,"Planned finish passed",IF(S16&lt;=$B$9,"Start date reached","Scheduled")))))))))</x:f>
        <x:v>Planned finish passed</x:v>
      </x:c>
    </x:row>
    <x:row r="17" ht="84" customHeight="1">
      <x:c r="A17" s="9" t="str">
        <x:v>EX-P03</x:v>
      </x:c>
      <x:c r="B17" s="9" t="str">
        <x:v>Collection</x:v>
      </x:c>
      <x:c r="C17" s="9" t="str">
        <x:v>Collect denominator schedule</x:v>
      </x:c>
      <x:c r="D17" s="9" t="str">
        <x:v>Fictional finance owner</x:v>
      </x:c>
      <x:c r="E17" s="10" t="n">
        <x:v>46115</x:v>
      </x:c>
      <x:c r="F17" s="9" t="n">
        <x:v>3</x:v>
      </x:c>
      <x:c r="G17" s="9" t="str">
        <x:v>EX-P01</x:v>
      </x:c>
      <x:c r="H17" s="9" t="n">
        <x:v>0</x:v>
      </x:c>
      <x:c r="I17" s="9"/>
      <x:c r="J17" s="9"/>
      <x:c r="K17" s="10"/>
      <x:c r="L17" s="9" t="str">
        <x:v>Complete</x:v>
      </x:c>
      <x:c r="M17" s="10" t="n">
        <x:v>46117</x:v>
      </x:c>
      <x:c r="N17" s="9" t="str">
        <x:v>FICTIONAL denominator memo v1</x:v>
      </x:c>
      <x:c r="O17" s="9"/>
      <x:c r="P17" s="17" t="str">
        <x:f>IF(COUNTA(A17:O17)=0,"",IF(OR(LEN(TRIM(A17&amp;""))=0,NOT(ISTEXT(A17)),NOT(EXACT(A17,TRIM(A17)))),"Check: ID missing or untrimmed",IF(OR(OR(ISNUMBER(FIND("*",A17)),ISNUMBER(FIND("?",A17)),ISNUMBER(FIND("~",A17))),OR(ISNUMBER(FIND("*",G17)),ISNUMBER(FIND("?",G17)),ISNUMBER(FIND("~",G17))),OR(ISNUMBER(FIND("*",I17)),ISNUMBER(FIND("?",I17)),ISNUMBER(FIND("~",I17)))),"Check: ID contains wildcard",IF(COUNTIFS($A$15:$A$74,A17)&gt;1,"Check: duplicate task ID",IF(OR(LEN(TRIM($B$6&amp;""))=0,NOT(IF(ISNUMBER($B$7),AND($B$7&gt;=1,$B$7&lt;=2958465,MOD($B$7,1)=0),FALSE)),NOT(IF(ISNUMBER($B$8),AND($B$8&gt;=1,$B$8&lt;=2958465,MOD($B$8,1)=0),FALSE)),NOT(IF(ISNUMBER($B$9),AND($B$9&gt;=1,$B$9&lt;=2958465,MOD($B$9,1)=0),FALSE)),$B$7&gt;$B$8),"Check: project setup",IF(OR(LEN(TRIM(B17&amp;""))=0,LEN(TRIM(C17&amp;""))=0,LEN(TRIM(D17&amp;""))=0),"Check: core fields missing",IF(NOT(IF(ISNUMBER(F17),AND(F17&gt;=0,F17&lt;=3650,MOD(F17,1)=0),FALSE)),"Check: duration must be whole 0-3650",IF(NOT(OR(EXACT(L17,"Not started"),EXACT(L17,"In progress"),EXACT(L17,"Blocked"),EXACT(L17,"Complete"),EXACT(L17,"Cancelled"))),"Check: task state invalid",IF(OR(AND(LEN(E17&amp;"")&gt;0,NOT(IF(ISNUMBER(E17),AND(E17&gt;=1,E17&lt;=2958465,MOD(E17,1)=0),FALSE))),AND(LEN(K17&amp;"")&gt;0,NOT(IF(ISNUMBER(K17),AND(K17&gt;=1,K17&lt;=2958465,MOD(K17,1)=0),FALSE))),AND(LEN(M17&amp;"")&gt;0,NOT(IF(ISNUMBER(M17),AND(M17&gt;=1,M17&lt;=2958465,MOD(M17,1)=0),FALSE)))),"Check: entered date invalid",IF(OR(AND(LEN(G17&amp;"")&gt;0,OR(LEN(TRIM(G17&amp;""))=0,NOT(ISTEXT(G17)),NOT(EXACT(G17,TRIM(G17))))),AND(LEN(I17&amp;"")&gt;0,OR(LEN(TRIM(I17&amp;""))=0,NOT(ISTEXT(I17)),NOT(EXACT(I17,TRIM(I17)))))),"Check: predecessor ID untrimmed",IF(OR(AND(LEN(G17&amp;"")&gt;0,NOT(IF(ISNUMBER(H17),AND(H17&gt;=0,H17&lt;=3650,MOD(H17,1)=0),FALSE))),AND(LEN(I17&amp;"")&gt;0,NOT(IF(ISNUMBER(J17),AND(J17&gt;=0,J17&lt;=3650,MOD(J17,1)=0),FALSE))),AND(LEN(G17&amp;"")=0,LEN(H17&amp;"")&gt;0),AND(LEN(I17&amp;"")=0,LEN(J17&amp;"")&gt;0)),"Check: lag needs linked predecessor",IF(AND(LEN(G17&amp;"")&gt;0,LEN(I17&amp;"")&gt;0,G17=I17),"Check: predecessor repeated",IF(AND(EXACT(L17,"Complete"),OR(LEN(M17&amp;"")=0,LEN(TRIM(N17&amp;""))=0)),"Check: completion record missing",IF(AND(LEN(M17&amp;"")&gt;0,OR(NOT(EXACT(L17,"Complete")),M17&gt;$B$9,M17&lt;$B$7)),"Check: actual finish inconsistent",IF(AND(NOT(EXACT(L17,"Complete")),LEN(TRIM(O17&amp;""))=0),"Check: next action or reason missing","Recorded")))))))))))))))</x:f>
        <x:v>Recorded</x:v>
      </x:c>
      <x:c r="Q17" s="17" t="str">
        <x:f>IF(LEN(P17&amp;"")=0,"",IF(P17&lt;&gt;"Recorded","Check: resolve input issue",IF(EXACT(L17,"Cancelled"),"Cancelled",IF(AND(LEN(G17&amp;"")&gt;0,COUNTIFS($A$15:$A$16,G17)&lt;&gt;1),"Check: predecessor absent or not earlier",IF(IF(LEN(G17&amp;"")=0,FALSE,NOT(EXACT(G17,INDEX($A$15:$A$16,MATCH(G17,$A$15:$A$16,0))))),"Check: predecessor case differs",IF(IF(LEN(G17&amp;"")=0,FALSE,NOT(ISNUMBER(INDEX($T$15:$T$16,MATCH(G17,$A$15:$A$16,0))))),"Check: predecessor finish unavailable",IF(AND(LEN(I17&amp;"")&gt;0,COUNTIFS($A$15:$A$16,I17)&lt;&gt;1),"Check: predecessor absent or not earlier",IF(IF(LEN(I17&amp;"")=0,FALSE,NOT(EXACT(I17,INDEX($A$15:$A$16,MATCH(I17,$A$15:$A$16,0))))),"Check: predecessor case differs",IF(IF(LEN(I17&amp;"")=0,FALSE,NOT(ISNUMBER(INDEX($T$15:$T$16,MATCH(I17,$A$15:$A$16,0))))),"Check: predecessor finish unavailable","Ready")))))))))</x:f>
        <x:v>Ready</x:v>
      </x:c>
      <x:c r="R17" s="18" t="n">
        <x:f>IF(OR(Q17&lt;&gt;"Ready",AND(LEN(G17&amp;"")=0,LEN(I17&amp;"")=0)),"",IF(MAX(IF(LEN(G17&amp;"")=0,0,INDEX($T$15:$T$16,MATCH(G17,$A$15:$A$16,0))+1+H17),IF(LEN(I17&amp;"")=0,0,INDEX($T$15:$T$16,MATCH(I17,$A$15:$A$16,0))+1+J17))&gt;2958465,"Unavailable: date limit",MAX(IF(LEN(G17&amp;"")=0,0,INDEX($T$15:$T$16,MATCH(G17,$A$15:$A$16,0))+1+H17),IF(LEN(I17&amp;"")=0,0,INDEX($T$15:$T$16,MATCH(I17,$A$15:$A$16,0))+1+J17))))</x:f>
        <x:v>46115</x:v>
      </x:c>
      <x:c r="S17" s="18" t="n">
        <x:f>IF(Q17&lt;&gt;"Ready","",IF(AND(OR(LEN(G17&amp;"")&gt;0,LEN(I17&amp;"")&gt;0),NOT(ISNUMBER(R17))),"",MAX($B$7,IF(LEN(E17&amp;"")=0,0,E17),IF(LEN(R17&amp;"")=0,0,R17))))</x:f>
        <x:v>46115</x:v>
      </x:c>
      <x:c r="T17" s="18" t="n">
        <x:f>IF(NOT(ISNUMBER(S17)),"",IF(S17+MAX(F17-1,0)&gt;2958465,"",S17+MAX(F17-1,0)))</x:f>
        <x:v>46117</x:v>
      </x:c>
      <x:c r="U17" s="17" t="n">
        <x:f>IF(NOT(ISNUMBER(T17)),"",T17-IF(LEN(K17&amp;"")=0,$B$8,K17))</x:f>
        <x:v>-15</x:v>
      </x:c>
      <x:c r="V17" s="17" t="str">
        <x:f>IF(LEN(P17&amp;"")=0,"",IF(P17&lt;&gt;"Recorded","Check: resolve input issue",IF(EXACT(L17,"Cancelled"),"Cancelled",IF(Q17&lt;&gt;"Ready","Check: dependency unresolved",IF(NOT(ISNUMBER(T17)),"Check: date limit exceeded",IF(EXACT(L17,"Complete"),"Complete recorded",IF(EXACT(L17,"Blocked"),"Blocked",IF(T17&lt;$B$9,"Planned finish passed",IF(S17&lt;=$B$9,"Start date reached","Scheduled")))))))))</x:f>
        <x:v>Complete recorded</x:v>
      </x:c>
    </x:row>
    <x:row r="18" ht="84" customHeight="1">
      <x:c r="A18" s="9" t="str">
        <x:v>EX-P04</x:v>
      </x:c>
      <x:c r="B18" s="9" t="str">
        <x:v>Review</x:v>
      </x:c>
      <x:c r="C18" s="9" t="str">
        <x:v>Reconcile report inputs</x:v>
      </x:c>
      <x:c r="D18" s="9" t="str">
        <x:v>Fictional review lead</x:v>
      </x:c>
      <x:c r="E18" s="10"/>
      <x:c r="F18" s="9" t="n">
        <x:v>3</x:v>
      </x:c>
      <x:c r="G18" s="9" t="str">
        <x:v>EX-P02</x:v>
      </x:c>
      <x:c r="H18" s="9" t="n">
        <x:v>1</x:v>
      </x:c>
      <x:c r="I18" s="9" t="str">
        <x:v>EX-P03</x:v>
      </x:c>
      <x:c r="J18" s="9" t="n">
        <x:v>0</x:v>
      </x:c>
      <x:c r="K18" s="10" t="n">
        <x:v>46122</x:v>
      </x:c>
      <x:c r="L18" s="9" t="str">
        <x:v>Not started</x:v>
      </x:c>
      <x:c r="M18" s="10"/>
      <x:c r="N18" s="9"/>
      <x:c r="O18" s="9" t="str">
        <x:v>Review when both source packages are available</x:v>
      </x:c>
      <x:c r="P18" s="17" t="str">
        <x:f>IF(COUNTA(A18:O18)=0,"",IF(OR(LEN(TRIM(A18&amp;""))=0,NOT(ISTEXT(A18)),NOT(EXACT(A18,TRIM(A18)))),"Check: ID missing or untrimmed",IF(OR(OR(ISNUMBER(FIND("*",A18)),ISNUMBER(FIND("?",A18)),ISNUMBER(FIND("~",A18))),OR(ISNUMBER(FIND("*",G18)),ISNUMBER(FIND("?",G18)),ISNUMBER(FIND("~",G18))),OR(ISNUMBER(FIND("*",I18)),ISNUMBER(FIND("?",I18)),ISNUMBER(FIND("~",I18)))),"Check: ID contains wildcard",IF(COUNTIFS($A$15:$A$74,A18)&gt;1,"Check: duplicate task ID",IF(OR(LEN(TRIM($B$6&amp;""))=0,NOT(IF(ISNUMBER($B$7),AND($B$7&gt;=1,$B$7&lt;=2958465,MOD($B$7,1)=0),FALSE)),NOT(IF(ISNUMBER($B$8),AND($B$8&gt;=1,$B$8&lt;=2958465,MOD($B$8,1)=0),FALSE)),NOT(IF(ISNUMBER($B$9),AND($B$9&gt;=1,$B$9&lt;=2958465,MOD($B$9,1)=0),FALSE)),$B$7&gt;$B$8),"Check: project setup",IF(OR(LEN(TRIM(B18&amp;""))=0,LEN(TRIM(C18&amp;""))=0,LEN(TRIM(D18&amp;""))=0),"Check: core fields missing",IF(NOT(IF(ISNUMBER(F18),AND(F18&gt;=0,F18&lt;=3650,MOD(F18,1)=0),FALSE)),"Check: duration must be whole 0-3650",IF(NOT(OR(EXACT(L18,"Not started"),EXACT(L18,"In progress"),EXACT(L18,"Blocked"),EXACT(L18,"Complete"),EXACT(L18,"Cancelled"))),"Check: task state invalid",IF(OR(AND(LEN(E18&amp;"")&gt;0,NOT(IF(ISNUMBER(E18),AND(E18&gt;=1,E18&lt;=2958465,MOD(E18,1)=0),FALSE))),AND(LEN(K18&amp;"")&gt;0,NOT(IF(ISNUMBER(K18),AND(K18&gt;=1,K18&lt;=2958465,MOD(K18,1)=0),FALSE))),AND(LEN(M18&amp;"")&gt;0,NOT(IF(ISNUMBER(M18),AND(M18&gt;=1,M18&lt;=2958465,MOD(M18,1)=0),FALSE)))),"Check: entered date invalid",IF(OR(AND(LEN(G18&amp;"")&gt;0,OR(LEN(TRIM(G18&amp;""))=0,NOT(ISTEXT(G18)),NOT(EXACT(G18,TRIM(G18))))),AND(LEN(I18&amp;"")&gt;0,OR(LEN(TRIM(I18&amp;""))=0,NOT(ISTEXT(I18)),NOT(EXACT(I18,TRIM(I18)))))),"Check: predecessor ID untrimmed",IF(OR(AND(LEN(G18&amp;"")&gt;0,NOT(IF(ISNUMBER(H18),AND(H18&gt;=0,H18&lt;=3650,MOD(H18,1)=0),FALSE))),AND(LEN(I18&amp;"")&gt;0,NOT(IF(ISNUMBER(J18),AND(J18&gt;=0,J18&lt;=3650,MOD(J18,1)=0),FALSE))),AND(LEN(G18&amp;"")=0,LEN(H18&amp;"")&gt;0),AND(LEN(I18&amp;"")=0,LEN(J18&amp;"")&gt;0)),"Check: lag needs linked predecessor",IF(AND(LEN(G18&amp;"")&gt;0,LEN(I18&amp;"")&gt;0,G18=I18),"Check: predecessor repeated",IF(AND(EXACT(L18,"Complete"),OR(LEN(M18&amp;"")=0,LEN(TRIM(N18&amp;""))=0)),"Check: completion record missing",IF(AND(LEN(M18&amp;"")&gt;0,OR(NOT(EXACT(L18,"Complete")),M18&gt;$B$9,M18&lt;$B$7)),"Check: actual finish inconsistent",IF(AND(NOT(EXACT(L18,"Complete")),LEN(TRIM(O18&amp;""))=0),"Check: next action or reason missing","Recorded")))))))))))))))</x:f>
        <x:v>Recorded</x:v>
      </x:c>
      <x:c r="Q18" s="17" t="str">
        <x:f>IF(LEN(P18&amp;"")=0,"",IF(P18&lt;&gt;"Recorded","Check: resolve input issue",IF(EXACT(L18,"Cancelled"),"Cancelled",IF(AND(LEN(G18&amp;"")&gt;0,COUNTIFS($A$15:$A$17,G18)&lt;&gt;1),"Check: predecessor absent or not earlier",IF(IF(LEN(G18&amp;"")=0,FALSE,NOT(EXACT(G18,INDEX($A$15:$A$17,MATCH(G18,$A$15:$A$17,0))))),"Check: predecessor case differs",IF(IF(LEN(G18&amp;"")=0,FALSE,NOT(ISNUMBER(INDEX($T$15:$T$17,MATCH(G18,$A$15:$A$17,0))))),"Check: predecessor finish unavailable",IF(AND(LEN(I18&amp;"")&gt;0,COUNTIFS($A$15:$A$17,I18)&lt;&gt;1),"Check: predecessor absent or not earlier",IF(IF(LEN(I18&amp;"")=0,FALSE,NOT(EXACT(I18,INDEX($A$15:$A$17,MATCH(I18,$A$15:$A$17,0))))),"Check: predecessor case differs",IF(IF(LEN(I18&amp;"")=0,FALSE,NOT(ISNUMBER(INDEX($T$15:$T$17,MATCH(I18,$A$15:$A$17,0))))),"Check: predecessor finish unavailable","Ready")))))))))</x:f>
        <x:v>Ready</x:v>
      </x:c>
      <x:c r="R18" s="18" t="n">
        <x:f>IF(OR(Q18&lt;&gt;"Ready",AND(LEN(G18&amp;"")=0,LEN(I18&amp;"")=0)),"",IF(MAX(IF(LEN(G18&amp;"")=0,0,INDEX($T$15:$T$17,MATCH(G18,$A$15:$A$17,0))+1+H18),IF(LEN(I18&amp;"")=0,0,INDEX($T$15:$T$17,MATCH(I18,$A$15:$A$17,0))+1+J18))&gt;2958465,"Unavailable: date limit",MAX(IF(LEN(G18&amp;"")=0,0,INDEX($T$15:$T$17,MATCH(G18,$A$15:$A$17,0))+1+H18),IF(LEN(I18&amp;"")=0,0,INDEX($T$15:$T$17,MATCH(I18,$A$15:$A$17,0))+1+J18))))</x:f>
        <x:v>46121</x:v>
      </x:c>
      <x:c r="S18" s="18" t="n">
        <x:f>IF(Q18&lt;&gt;"Ready","",IF(AND(OR(LEN(G18&amp;"")&gt;0,LEN(I18&amp;"")&gt;0),NOT(ISNUMBER(R18))),"",MAX($B$7,IF(LEN(E18&amp;"")=0,0,E18),IF(LEN(R18&amp;"")=0,0,R18))))</x:f>
        <x:v>46121</x:v>
      </x:c>
      <x:c r="T18" s="18" t="n">
        <x:f>IF(NOT(ISNUMBER(S18)),"",IF(S18+MAX(F18-1,0)&gt;2958465,"",S18+MAX(F18-1,0)))</x:f>
        <x:v>46123</x:v>
      </x:c>
      <x:c r="U18" s="17" t="n">
        <x:f>IF(NOT(ISNUMBER(T18)),"",T18-IF(LEN(K18&amp;"")=0,$B$8,K18))</x:f>
        <x:v>1</x:v>
      </x:c>
      <x:c r="V18" s="17" t="str">
        <x:f>IF(LEN(P18&amp;"")=0,"",IF(P18&lt;&gt;"Recorded","Check: resolve input issue",IF(EXACT(L18,"Cancelled"),"Cancelled",IF(Q18&lt;&gt;"Ready","Check: dependency unresolved",IF(NOT(ISNUMBER(T18)),"Check: date limit exceeded",IF(EXACT(L18,"Complete"),"Complete recorded",IF(EXACT(L18,"Blocked"),"Blocked",IF(T18&lt;$B$9,"Planned finish passed",IF(S18&lt;=$B$9,"Start date reached","Scheduled")))))))))</x:f>
        <x:v>Scheduled</x:v>
      </x:c>
    </x:row>
    <x:row r="19" ht="84" customHeight="1">
      <x:c r="A19" s="9" t="str">
        <x:v>EX-P05</x:v>
      </x:c>
      <x:c r="B19" s="9" t="str">
        <x:v>Approval</x:v>
      </x:c>
      <x:c r="C19" s="9" t="str">
        <x:v>Approval milestone</x:v>
      </x:c>
      <x:c r="D19" s="9" t="str">
        <x:v>Fictional sponsor</x:v>
      </x:c>
      <x:c r="E19" s="10"/>
      <x:c r="F19" s="9" t="n">
        <x:v>0</x:v>
      </x:c>
      <x:c r="G19" s="9" t="str">
        <x:v>EX-P04</x:v>
      </x:c>
      <x:c r="H19" s="9" t="n">
        <x:v>0</x:v>
      </x:c>
      <x:c r="I19" s="9"/>
      <x:c r="J19" s="9"/>
      <x:c r="K19" s="10"/>
      <x:c r="L19" s="9" t="str">
        <x:v>Not started</x:v>
      </x:c>
      <x:c r="M19" s="10"/>
      <x:c r="N19" s="9"/>
      <x:c r="O19" s="9" t="str">
        <x:v>Record the authorised decision</x:v>
      </x:c>
      <x:c r="P19" s="17" t="str">
        <x:f>IF(COUNTA(A19:O19)=0,"",IF(OR(LEN(TRIM(A19&amp;""))=0,NOT(ISTEXT(A19)),NOT(EXACT(A19,TRIM(A19)))),"Check: ID missing or untrimmed",IF(OR(OR(ISNUMBER(FIND("*",A19)),ISNUMBER(FIND("?",A19)),ISNUMBER(FIND("~",A19))),OR(ISNUMBER(FIND("*",G19)),ISNUMBER(FIND("?",G19)),ISNUMBER(FIND("~",G19))),OR(ISNUMBER(FIND("*",I19)),ISNUMBER(FIND("?",I19)),ISNUMBER(FIND("~",I19)))),"Check: ID contains wildcard",IF(COUNTIFS($A$15:$A$74,A19)&gt;1,"Check: duplicate task ID",IF(OR(LEN(TRIM($B$6&amp;""))=0,NOT(IF(ISNUMBER($B$7),AND($B$7&gt;=1,$B$7&lt;=2958465,MOD($B$7,1)=0),FALSE)),NOT(IF(ISNUMBER($B$8),AND($B$8&gt;=1,$B$8&lt;=2958465,MOD($B$8,1)=0),FALSE)),NOT(IF(ISNUMBER($B$9),AND($B$9&gt;=1,$B$9&lt;=2958465,MOD($B$9,1)=0),FALSE)),$B$7&gt;$B$8),"Check: project setup",IF(OR(LEN(TRIM(B19&amp;""))=0,LEN(TRIM(C19&amp;""))=0,LEN(TRIM(D19&amp;""))=0),"Check: core fields missing",IF(NOT(IF(ISNUMBER(F19),AND(F19&gt;=0,F19&lt;=3650,MOD(F19,1)=0),FALSE)),"Check: duration must be whole 0-3650",IF(NOT(OR(EXACT(L19,"Not started"),EXACT(L19,"In progress"),EXACT(L19,"Blocked"),EXACT(L19,"Complete"),EXACT(L19,"Cancelled"))),"Check: task state invalid",IF(OR(AND(LEN(E19&amp;"")&gt;0,NOT(IF(ISNUMBER(E19),AND(E19&gt;=1,E19&lt;=2958465,MOD(E19,1)=0),FALSE))),AND(LEN(K19&amp;"")&gt;0,NOT(IF(ISNUMBER(K19),AND(K19&gt;=1,K19&lt;=2958465,MOD(K19,1)=0),FALSE))),AND(LEN(M19&amp;"")&gt;0,NOT(IF(ISNUMBER(M19),AND(M19&gt;=1,M19&lt;=2958465,MOD(M19,1)=0),FALSE)))),"Check: entered date invalid",IF(OR(AND(LEN(G19&amp;"")&gt;0,OR(LEN(TRIM(G19&amp;""))=0,NOT(ISTEXT(G19)),NOT(EXACT(G19,TRIM(G19))))),AND(LEN(I19&amp;"")&gt;0,OR(LEN(TRIM(I19&amp;""))=0,NOT(ISTEXT(I19)),NOT(EXACT(I19,TRIM(I19)))))),"Check: predecessor ID untrimmed",IF(OR(AND(LEN(G19&amp;"")&gt;0,NOT(IF(ISNUMBER(H19),AND(H19&gt;=0,H19&lt;=3650,MOD(H19,1)=0),FALSE))),AND(LEN(I19&amp;"")&gt;0,NOT(IF(ISNUMBER(J19),AND(J19&gt;=0,J19&lt;=3650,MOD(J19,1)=0),FALSE))),AND(LEN(G19&amp;"")=0,LEN(H19&amp;"")&gt;0),AND(LEN(I19&amp;"")=0,LEN(J19&amp;"")&gt;0)),"Check: lag needs linked predecessor",IF(AND(LEN(G19&amp;"")&gt;0,LEN(I19&amp;"")&gt;0,G19=I19),"Check: predecessor repeated",IF(AND(EXACT(L19,"Complete"),OR(LEN(M19&amp;"")=0,LEN(TRIM(N19&amp;""))=0)),"Check: completion record missing",IF(AND(LEN(M19&amp;"")&gt;0,OR(NOT(EXACT(L19,"Complete")),M19&gt;$B$9,M19&lt;$B$7)),"Check: actual finish inconsistent",IF(AND(NOT(EXACT(L19,"Complete")),LEN(TRIM(O19&amp;""))=0),"Check: next action or reason missing","Recorded")))))))))))))))</x:f>
        <x:v>Recorded</x:v>
      </x:c>
      <x:c r="Q19" s="17" t="str">
        <x:f>IF(LEN(P19&amp;"")=0,"",IF(P19&lt;&gt;"Recorded","Check: resolve input issue",IF(EXACT(L19,"Cancelled"),"Cancelled",IF(AND(LEN(G19&amp;"")&gt;0,COUNTIFS($A$15:$A$18,G19)&lt;&gt;1),"Check: predecessor absent or not earlier",IF(IF(LEN(G19&amp;"")=0,FALSE,NOT(EXACT(G19,INDEX($A$15:$A$18,MATCH(G19,$A$15:$A$18,0))))),"Check: predecessor case differs",IF(IF(LEN(G19&amp;"")=0,FALSE,NOT(ISNUMBER(INDEX($T$15:$T$18,MATCH(G19,$A$15:$A$18,0))))),"Check: predecessor finish unavailable",IF(AND(LEN(I19&amp;"")&gt;0,COUNTIFS($A$15:$A$18,I19)&lt;&gt;1),"Check: predecessor absent or not earlier",IF(IF(LEN(I19&amp;"")=0,FALSE,NOT(EXACT(I19,INDEX($A$15:$A$18,MATCH(I19,$A$15:$A$18,0))))),"Check: predecessor case differs",IF(IF(LEN(I19&amp;"")=0,FALSE,NOT(ISNUMBER(INDEX($T$15:$T$18,MATCH(I19,$A$15:$A$18,0))))),"Check: predecessor finish unavailable","Ready")))))))))</x:f>
        <x:v>Ready</x:v>
      </x:c>
      <x:c r="R19" s="18" t="n">
        <x:f>IF(OR(Q19&lt;&gt;"Ready",AND(LEN(G19&amp;"")=0,LEN(I19&amp;"")=0)),"",IF(MAX(IF(LEN(G19&amp;"")=0,0,INDEX($T$15:$T$18,MATCH(G19,$A$15:$A$18,0))+1+H19),IF(LEN(I19&amp;"")=0,0,INDEX($T$15:$T$18,MATCH(I19,$A$15:$A$18,0))+1+J19))&gt;2958465,"Unavailable: date limit",MAX(IF(LEN(G19&amp;"")=0,0,INDEX($T$15:$T$18,MATCH(G19,$A$15:$A$18,0))+1+H19),IF(LEN(I19&amp;"")=0,0,INDEX($T$15:$T$18,MATCH(I19,$A$15:$A$18,0))+1+J19))))</x:f>
        <x:v>46124</x:v>
      </x:c>
      <x:c r="S19" s="18" t="n">
        <x:f>IF(Q19&lt;&gt;"Ready","",IF(AND(OR(LEN(G19&amp;"")&gt;0,LEN(I19&amp;"")&gt;0),NOT(ISNUMBER(R19))),"",MAX($B$7,IF(LEN(E19&amp;"")=0,0,E19),IF(LEN(R19&amp;"")=0,0,R19))))</x:f>
        <x:v>46124</x:v>
      </x:c>
      <x:c r="T19" s="18" t="n">
        <x:f>IF(NOT(ISNUMBER(S19)),"",IF(S19+MAX(F19-1,0)&gt;2958465,"",S19+MAX(F19-1,0)))</x:f>
        <x:v>46124</x:v>
      </x:c>
      <x:c r="U19" s="17" t="n">
        <x:f>IF(NOT(ISNUMBER(T19)),"",T19-IF(LEN(K19&amp;"")=0,$B$8,K19))</x:f>
        <x:v>-8</x:v>
      </x:c>
      <x:c r="V19" s="17" t="str">
        <x:f>IF(LEN(P19&amp;"")=0,"",IF(P19&lt;&gt;"Recorded","Check: resolve input issue",IF(EXACT(L19,"Cancelled"),"Cancelled",IF(Q19&lt;&gt;"Ready","Check: dependency unresolved",IF(NOT(ISNUMBER(T19)),"Check: date limit exceeded",IF(EXACT(L19,"Complete"),"Complete recorded",IF(EXACT(L19,"Blocked"),"Blocked",IF(T19&lt;$B$9,"Planned finish passed",IF(S19&lt;=$B$9,"Start date reached","Scheduled")))))))))</x:f>
        <x:v>Scheduled</x:v>
      </x:c>
    </x:row>
    <x:row r="20" ht="84" customHeight="1">
      <x:c r="A20" s="9" t="str">
        <x:v>EX-P06</x:v>
      </x:c>
      <x:c r="B20" s="9" t="str">
        <x:v>Boundary</x:v>
      </x:c>
      <x:c r="C20" s="9" t="str">
        <x:v>Await unresolved source</x:v>
      </x:c>
      <x:c r="D20" s="9" t="str">
        <x:v>Fictional data owner</x:v>
      </x:c>
      <x:c r="E20" s="10"/>
      <x:c r="F20" s="9" t="n">
        <x:v>2</x:v>
      </x:c>
      <x:c r="G20" s="9" t="str">
        <x:v>MISSING-ID</x:v>
      </x:c>
      <x:c r="H20" s="9" t="n">
        <x:v>0</x:v>
      </x:c>
      <x:c r="I20" s="9"/>
      <x:c r="J20" s="9"/>
      <x:c r="K20" s="10"/>
      <x:c r="L20" s="9" t="str">
        <x:v>Blocked</x:v>
      </x:c>
      <x:c r="M20" s="10"/>
      <x:c r="N20" s="9"/>
      <x:c r="O20" s="9" t="str">
        <x:v>Correct the predecessor reference</x:v>
      </x:c>
      <x:c r="P20" s="17" t="str">
        <x:f>IF(COUNTA(A20:O20)=0,"",IF(OR(LEN(TRIM(A20&amp;""))=0,NOT(ISTEXT(A20)),NOT(EXACT(A20,TRIM(A20)))),"Check: ID missing or untrimmed",IF(OR(OR(ISNUMBER(FIND("*",A20)),ISNUMBER(FIND("?",A20)),ISNUMBER(FIND("~",A20))),OR(ISNUMBER(FIND("*",G20)),ISNUMBER(FIND("?",G20)),ISNUMBER(FIND("~",G20))),OR(ISNUMBER(FIND("*",I20)),ISNUMBER(FIND("?",I20)),ISNUMBER(FIND("~",I20)))),"Check: ID contains wildcard",IF(COUNTIFS($A$15:$A$74,A20)&gt;1,"Check: duplicate task ID",IF(OR(LEN(TRIM($B$6&amp;""))=0,NOT(IF(ISNUMBER($B$7),AND($B$7&gt;=1,$B$7&lt;=2958465,MOD($B$7,1)=0),FALSE)),NOT(IF(ISNUMBER($B$8),AND($B$8&gt;=1,$B$8&lt;=2958465,MOD($B$8,1)=0),FALSE)),NOT(IF(ISNUMBER($B$9),AND($B$9&gt;=1,$B$9&lt;=2958465,MOD($B$9,1)=0),FALSE)),$B$7&gt;$B$8),"Check: project setup",IF(OR(LEN(TRIM(B20&amp;""))=0,LEN(TRIM(C20&amp;""))=0,LEN(TRIM(D20&amp;""))=0),"Check: core fields missing",IF(NOT(IF(ISNUMBER(F20),AND(F20&gt;=0,F20&lt;=3650,MOD(F20,1)=0),FALSE)),"Check: duration must be whole 0-3650",IF(NOT(OR(EXACT(L20,"Not started"),EXACT(L20,"In progress"),EXACT(L20,"Blocked"),EXACT(L20,"Complete"),EXACT(L20,"Cancelled"))),"Check: task state invalid",IF(OR(AND(LEN(E20&amp;"")&gt;0,NOT(IF(ISNUMBER(E20),AND(E20&gt;=1,E20&lt;=2958465,MOD(E20,1)=0),FALSE))),AND(LEN(K20&amp;"")&gt;0,NOT(IF(ISNUMBER(K20),AND(K20&gt;=1,K20&lt;=2958465,MOD(K20,1)=0),FALSE))),AND(LEN(M20&amp;"")&gt;0,NOT(IF(ISNUMBER(M20),AND(M20&gt;=1,M20&lt;=2958465,MOD(M20,1)=0),FALSE)))),"Check: entered date invalid",IF(OR(AND(LEN(G20&amp;"")&gt;0,OR(LEN(TRIM(G20&amp;""))=0,NOT(ISTEXT(G20)),NOT(EXACT(G20,TRIM(G20))))),AND(LEN(I20&amp;"")&gt;0,OR(LEN(TRIM(I20&amp;""))=0,NOT(ISTEXT(I20)),NOT(EXACT(I20,TRIM(I20)))))),"Check: predecessor ID untrimmed",IF(OR(AND(LEN(G20&amp;"")&gt;0,NOT(IF(ISNUMBER(H20),AND(H20&gt;=0,H20&lt;=3650,MOD(H20,1)=0),FALSE))),AND(LEN(I20&amp;"")&gt;0,NOT(IF(ISNUMBER(J20),AND(J20&gt;=0,J20&lt;=3650,MOD(J20,1)=0),FALSE))),AND(LEN(G20&amp;"")=0,LEN(H20&amp;"")&gt;0),AND(LEN(I20&amp;"")=0,LEN(J20&amp;"")&gt;0)),"Check: lag needs linked predecessor",IF(AND(LEN(G20&amp;"")&gt;0,LEN(I20&amp;"")&gt;0,G20=I20),"Check: predecessor repeated",IF(AND(EXACT(L20,"Complete"),OR(LEN(M20&amp;"")=0,LEN(TRIM(N20&amp;""))=0)),"Check: completion record missing",IF(AND(LEN(M20&amp;"")&gt;0,OR(NOT(EXACT(L20,"Complete")),M20&gt;$B$9,M20&lt;$B$7)),"Check: actual finish inconsistent",IF(AND(NOT(EXACT(L20,"Complete")),LEN(TRIM(O20&amp;""))=0),"Check: next action or reason missing","Recorded")))))))))))))))</x:f>
        <x:v>Recorded</x:v>
      </x:c>
      <x:c r="Q20" s="17" t="str">
        <x:f>IF(LEN(P20&amp;"")=0,"",IF(P20&lt;&gt;"Recorded","Check: resolve input issue",IF(EXACT(L20,"Cancelled"),"Cancelled",IF(AND(LEN(G20&amp;"")&gt;0,COUNTIFS($A$15:$A$19,G20)&lt;&gt;1),"Check: predecessor absent or not earlier",IF(IF(LEN(G20&amp;"")=0,FALSE,NOT(EXACT(G20,INDEX($A$15:$A$19,MATCH(G20,$A$15:$A$19,0))))),"Check: predecessor case differs",IF(IF(LEN(G20&amp;"")=0,FALSE,NOT(ISNUMBER(INDEX($T$15:$T$19,MATCH(G20,$A$15:$A$19,0))))),"Check: predecessor finish unavailable",IF(AND(LEN(I20&amp;"")&gt;0,COUNTIFS($A$15:$A$19,I20)&lt;&gt;1),"Check: predecessor absent or not earlier",IF(IF(LEN(I20&amp;"")=0,FALSE,NOT(EXACT(I20,INDEX($A$15:$A$19,MATCH(I20,$A$15:$A$19,0))))),"Check: predecessor case differs",IF(IF(LEN(I20&amp;"")=0,FALSE,NOT(ISNUMBER(INDEX($T$15:$T$19,MATCH(I20,$A$15:$A$19,0))))),"Check: predecessor finish unavailable","Ready")))))))))</x:f>
        <x:v>Check: predecessor absent or not earlier</x:v>
      </x:c>
      <x:c r="R20" s="18" t="str">
        <x:f>IF(OR(Q20&lt;&gt;"Ready",AND(LEN(G20&amp;"")=0,LEN(I20&amp;"")=0)),"",IF(MAX(IF(LEN(G20&amp;"")=0,0,INDEX($T$15:$T$19,MATCH(G20,$A$15:$A$19,0))+1+H20),IF(LEN(I20&amp;"")=0,0,INDEX($T$15:$T$19,MATCH(I20,$A$15:$A$19,0))+1+J20))&gt;2958465,"Unavailable: date limit",MAX(IF(LEN(G20&amp;"")=0,0,INDEX($T$15:$T$19,MATCH(G20,$A$15:$A$19,0))+1+H20),IF(LEN(I20&amp;"")=0,0,INDEX($T$15:$T$19,MATCH(I20,$A$15:$A$19,0))+1+J20))))</x:f>
      </x:c>
      <x:c r="S20" s="18" t="str">
        <x:f>IF(Q20&lt;&gt;"Ready","",IF(AND(OR(LEN(G20&amp;"")&gt;0,LEN(I20&amp;"")&gt;0),NOT(ISNUMBER(R20))),"",MAX($B$7,IF(LEN(E20&amp;"")=0,0,E20),IF(LEN(R20&amp;"")=0,0,R20))))</x:f>
      </x:c>
      <x:c r="T20" s="18" t="str">
        <x:f>IF(NOT(ISNUMBER(S20)),"",IF(S20+MAX(F20-1,0)&gt;2958465,"",S20+MAX(F20-1,0)))</x:f>
      </x:c>
      <x:c r="U20" s="17" t="str">
        <x:f>IF(NOT(ISNUMBER(T20)),"",T20-IF(LEN(K20&amp;"")=0,$B$8,K20))</x:f>
      </x:c>
      <x:c r="V20" s="17" t="str">
        <x:f>IF(LEN(P20&amp;"")=0,"",IF(P20&lt;&gt;"Recorded","Check: resolve input issue",IF(EXACT(L20,"Cancelled"),"Cancelled",IF(Q20&lt;&gt;"Ready","Check: dependency unresolved",IF(NOT(ISNUMBER(T20)),"Check: date limit exceeded",IF(EXACT(L20,"Complete"),"Complete recorded",IF(EXACT(L20,"Blocked"),"Blocked",IF(T20&lt;$B$9,"Planned finish passed",IF(S20&lt;=$B$9,"Start date reached","Scheduled")))))))))</x:f>
        <x:v>Check: dependency unresolved</x:v>
      </x:c>
    </x:row>
    <x:row r="21" ht="52" customHeight="1">
      <x:c r="A21" s="9"/>
      <x:c r="B21" s="9"/>
      <x:c r="C21" s="9"/>
      <x:c r="D21" s="9"/>
      <x:c r="E21" s="10"/>
      <x:c r="F21" s="9"/>
      <x:c r="G21" s="9"/>
      <x:c r="H21" s="9"/>
      <x:c r="I21" s="9"/>
      <x:c r="J21" s="9"/>
      <x:c r="K21" s="10"/>
      <x:c r="L21" s="9"/>
      <x:c r="M21" s="10"/>
      <x:c r="N21" s="9"/>
      <x:c r="O21" s="9"/>
      <x:c r="P21" s="17" t="str">
        <x:f>IF(COUNTA(A21:O21)=0,"",IF(OR(LEN(TRIM(A21&amp;""))=0,NOT(ISTEXT(A21)),NOT(EXACT(A21,TRIM(A21)))),"Check: ID missing or untrimmed",IF(OR(OR(ISNUMBER(FIND("*",A21)),ISNUMBER(FIND("?",A21)),ISNUMBER(FIND("~",A21))),OR(ISNUMBER(FIND("*",G21)),ISNUMBER(FIND("?",G21)),ISNUMBER(FIND("~",G21))),OR(ISNUMBER(FIND("*",I21)),ISNUMBER(FIND("?",I21)),ISNUMBER(FIND("~",I21)))),"Check: ID contains wildcard",IF(COUNTIFS($A$15:$A$74,A21)&gt;1,"Check: duplicate task ID",IF(OR(LEN(TRIM($B$6&amp;""))=0,NOT(IF(ISNUMBER($B$7),AND($B$7&gt;=1,$B$7&lt;=2958465,MOD($B$7,1)=0),FALSE)),NOT(IF(ISNUMBER($B$8),AND($B$8&gt;=1,$B$8&lt;=2958465,MOD($B$8,1)=0),FALSE)),NOT(IF(ISNUMBER($B$9),AND($B$9&gt;=1,$B$9&lt;=2958465,MOD($B$9,1)=0),FALSE)),$B$7&gt;$B$8),"Check: project setup",IF(OR(LEN(TRIM(B21&amp;""))=0,LEN(TRIM(C21&amp;""))=0,LEN(TRIM(D21&amp;""))=0),"Check: core fields missing",IF(NOT(IF(ISNUMBER(F21),AND(F21&gt;=0,F21&lt;=3650,MOD(F21,1)=0),FALSE)),"Check: duration must be whole 0-3650",IF(NOT(OR(EXACT(L21,"Not started"),EXACT(L21,"In progress"),EXACT(L21,"Blocked"),EXACT(L21,"Complete"),EXACT(L21,"Cancelled"))),"Check: task state invalid",IF(OR(AND(LEN(E21&amp;"")&gt;0,NOT(IF(ISNUMBER(E21),AND(E21&gt;=1,E21&lt;=2958465,MOD(E21,1)=0),FALSE))),AND(LEN(K21&amp;"")&gt;0,NOT(IF(ISNUMBER(K21),AND(K21&gt;=1,K21&lt;=2958465,MOD(K21,1)=0),FALSE))),AND(LEN(M21&amp;"")&gt;0,NOT(IF(ISNUMBER(M21),AND(M21&gt;=1,M21&lt;=2958465,MOD(M21,1)=0),FALSE)))),"Check: entered date invalid",IF(OR(AND(LEN(G21&amp;"")&gt;0,OR(LEN(TRIM(G21&amp;""))=0,NOT(ISTEXT(G21)),NOT(EXACT(G21,TRIM(G21))))),AND(LEN(I21&amp;"")&gt;0,OR(LEN(TRIM(I21&amp;""))=0,NOT(ISTEXT(I21)),NOT(EXACT(I21,TRIM(I21)))))),"Check: predecessor ID untrimmed",IF(OR(AND(LEN(G21&amp;"")&gt;0,NOT(IF(ISNUMBER(H21),AND(H21&gt;=0,H21&lt;=3650,MOD(H21,1)=0),FALSE))),AND(LEN(I21&amp;"")&gt;0,NOT(IF(ISNUMBER(J21),AND(J21&gt;=0,J21&lt;=3650,MOD(J21,1)=0),FALSE))),AND(LEN(G21&amp;"")=0,LEN(H21&amp;"")&gt;0),AND(LEN(I21&amp;"")=0,LEN(J21&amp;"")&gt;0)),"Check: lag needs linked predecessor",IF(AND(LEN(G21&amp;"")&gt;0,LEN(I21&amp;"")&gt;0,G21=I21),"Check: predecessor repeated",IF(AND(EXACT(L21,"Complete"),OR(LEN(M21&amp;"")=0,LEN(TRIM(N21&amp;""))=0)),"Check: completion record missing",IF(AND(LEN(M21&amp;"")&gt;0,OR(NOT(EXACT(L21,"Complete")),M21&gt;$B$9,M21&lt;$B$7)),"Check: actual finish inconsistent",IF(AND(NOT(EXACT(L21,"Complete")),LEN(TRIM(O21&amp;""))=0),"Check: next action or reason missing","Recorded")))))))))))))))</x:f>
      </x:c>
      <x:c r="Q21" s="17" t="str">
        <x:f>IF(LEN(P21&amp;"")=0,"",IF(P21&lt;&gt;"Recorded","Check: resolve input issue",IF(EXACT(L21,"Cancelled"),"Cancelled",IF(AND(LEN(G21&amp;"")&gt;0,COUNTIFS($A$15:$A$20,G21)&lt;&gt;1),"Check: predecessor absent or not earlier",IF(IF(LEN(G21&amp;"")=0,FALSE,NOT(EXACT(G21,INDEX($A$15:$A$20,MATCH(G21,$A$15:$A$20,0))))),"Check: predecessor case differs",IF(IF(LEN(G21&amp;"")=0,FALSE,NOT(ISNUMBER(INDEX($T$15:$T$20,MATCH(G21,$A$15:$A$20,0))))),"Check: predecessor finish unavailable",IF(AND(LEN(I21&amp;"")&gt;0,COUNTIFS($A$15:$A$20,I21)&lt;&gt;1),"Check: predecessor absent or not earlier",IF(IF(LEN(I21&amp;"")=0,FALSE,NOT(EXACT(I21,INDEX($A$15:$A$20,MATCH(I21,$A$15:$A$20,0))))),"Check: predecessor case differs",IF(IF(LEN(I21&amp;"")=0,FALSE,NOT(ISNUMBER(INDEX($T$15:$T$20,MATCH(I21,$A$15:$A$20,0))))),"Check: predecessor finish unavailable","Ready")))))))))</x:f>
      </x:c>
      <x:c r="R21" s="18" t="str">
        <x:f>IF(OR(Q21&lt;&gt;"Ready",AND(LEN(G21&amp;"")=0,LEN(I21&amp;"")=0)),"",IF(MAX(IF(LEN(G21&amp;"")=0,0,INDEX($T$15:$T$20,MATCH(G21,$A$15:$A$20,0))+1+H21),IF(LEN(I21&amp;"")=0,0,INDEX($T$15:$T$20,MATCH(I21,$A$15:$A$20,0))+1+J21))&gt;2958465,"Unavailable: date limit",MAX(IF(LEN(G21&amp;"")=0,0,INDEX($T$15:$T$20,MATCH(G21,$A$15:$A$20,0))+1+H21),IF(LEN(I21&amp;"")=0,0,INDEX($T$15:$T$20,MATCH(I21,$A$15:$A$20,0))+1+J21))))</x:f>
      </x:c>
      <x:c r="S21" s="18" t="str">
        <x:f>IF(Q21&lt;&gt;"Ready","",IF(AND(OR(LEN(G21&amp;"")&gt;0,LEN(I21&amp;"")&gt;0),NOT(ISNUMBER(R21))),"",MAX($B$7,IF(LEN(E21&amp;"")=0,0,E21),IF(LEN(R21&amp;"")=0,0,R21))))</x:f>
      </x:c>
      <x:c r="T21" s="18" t="str">
        <x:f>IF(NOT(ISNUMBER(S21)),"",IF(S21+MAX(F21-1,0)&gt;2958465,"",S21+MAX(F21-1,0)))</x:f>
      </x:c>
      <x:c r="U21" s="17" t="str">
        <x:f>IF(NOT(ISNUMBER(T21)),"",T21-IF(LEN(K21&amp;"")=0,$B$8,K21))</x:f>
      </x:c>
      <x:c r="V21" s="17" t="str">
        <x:f>IF(LEN(P21&amp;"")=0,"",IF(P21&lt;&gt;"Recorded","Check: resolve input issue",IF(EXACT(L21,"Cancelled"),"Cancelled",IF(Q21&lt;&gt;"Ready","Check: dependency unresolved",IF(NOT(ISNUMBER(T21)),"Check: date limit exceeded",IF(EXACT(L21,"Complete"),"Complete recorded",IF(EXACT(L21,"Blocked"),"Blocked",IF(T21&lt;$B$9,"Planned finish passed",IF(S21&lt;=$B$9,"Start date reached","Scheduled")))))))))</x:f>
      </x:c>
    </x:row>
    <x:row r="22" ht="52" customHeight="1">
      <x:c r="A22" s="9"/>
      <x:c r="B22" s="9"/>
      <x:c r="C22" s="9"/>
      <x:c r="D22" s="9"/>
      <x:c r="E22" s="10"/>
      <x:c r="F22" s="9"/>
      <x:c r="G22" s="9"/>
      <x:c r="H22" s="9"/>
      <x:c r="I22" s="9"/>
      <x:c r="J22" s="9"/>
      <x:c r="K22" s="10"/>
      <x:c r="L22" s="9"/>
      <x:c r="M22" s="10"/>
      <x:c r="N22" s="9"/>
      <x:c r="O22" s="9"/>
      <x:c r="P22" s="17" t="str">
        <x:f>IF(COUNTA(A22:O22)=0,"",IF(OR(LEN(TRIM(A22&amp;""))=0,NOT(ISTEXT(A22)),NOT(EXACT(A22,TRIM(A22)))),"Check: ID missing or untrimmed",IF(OR(OR(ISNUMBER(FIND("*",A22)),ISNUMBER(FIND("?",A22)),ISNUMBER(FIND("~",A22))),OR(ISNUMBER(FIND("*",G22)),ISNUMBER(FIND("?",G22)),ISNUMBER(FIND("~",G22))),OR(ISNUMBER(FIND("*",I22)),ISNUMBER(FIND("?",I22)),ISNUMBER(FIND("~",I22)))),"Check: ID contains wildcard",IF(COUNTIFS($A$15:$A$74,A22)&gt;1,"Check: duplicate task ID",IF(OR(LEN(TRIM($B$6&amp;""))=0,NOT(IF(ISNUMBER($B$7),AND($B$7&gt;=1,$B$7&lt;=2958465,MOD($B$7,1)=0),FALSE)),NOT(IF(ISNUMBER($B$8),AND($B$8&gt;=1,$B$8&lt;=2958465,MOD($B$8,1)=0),FALSE)),NOT(IF(ISNUMBER($B$9),AND($B$9&gt;=1,$B$9&lt;=2958465,MOD($B$9,1)=0),FALSE)),$B$7&gt;$B$8),"Check: project setup",IF(OR(LEN(TRIM(B22&amp;""))=0,LEN(TRIM(C22&amp;""))=0,LEN(TRIM(D22&amp;""))=0),"Check: core fields missing",IF(NOT(IF(ISNUMBER(F22),AND(F22&gt;=0,F22&lt;=3650,MOD(F22,1)=0),FALSE)),"Check: duration must be whole 0-3650",IF(NOT(OR(EXACT(L22,"Not started"),EXACT(L22,"In progress"),EXACT(L22,"Blocked"),EXACT(L22,"Complete"),EXACT(L22,"Cancelled"))),"Check: task state invalid",IF(OR(AND(LEN(E22&amp;"")&gt;0,NOT(IF(ISNUMBER(E22),AND(E22&gt;=1,E22&lt;=2958465,MOD(E22,1)=0),FALSE))),AND(LEN(K22&amp;"")&gt;0,NOT(IF(ISNUMBER(K22),AND(K22&gt;=1,K22&lt;=2958465,MOD(K22,1)=0),FALSE))),AND(LEN(M22&amp;"")&gt;0,NOT(IF(ISNUMBER(M22),AND(M22&gt;=1,M22&lt;=2958465,MOD(M22,1)=0),FALSE)))),"Check: entered date invalid",IF(OR(AND(LEN(G22&amp;"")&gt;0,OR(LEN(TRIM(G22&amp;""))=0,NOT(ISTEXT(G22)),NOT(EXACT(G22,TRIM(G22))))),AND(LEN(I22&amp;"")&gt;0,OR(LEN(TRIM(I22&amp;""))=0,NOT(ISTEXT(I22)),NOT(EXACT(I22,TRIM(I22)))))),"Check: predecessor ID untrimmed",IF(OR(AND(LEN(G22&amp;"")&gt;0,NOT(IF(ISNUMBER(H22),AND(H22&gt;=0,H22&lt;=3650,MOD(H22,1)=0),FALSE))),AND(LEN(I22&amp;"")&gt;0,NOT(IF(ISNUMBER(J22),AND(J22&gt;=0,J22&lt;=3650,MOD(J22,1)=0),FALSE))),AND(LEN(G22&amp;"")=0,LEN(H22&amp;"")&gt;0),AND(LEN(I22&amp;"")=0,LEN(J22&amp;"")&gt;0)),"Check: lag needs linked predecessor",IF(AND(LEN(G22&amp;"")&gt;0,LEN(I22&amp;"")&gt;0,G22=I22),"Check: predecessor repeated",IF(AND(EXACT(L22,"Complete"),OR(LEN(M22&amp;"")=0,LEN(TRIM(N22&amp;""))=0)),"Check: completion record missing",IF(AND(LEN(M22&amp;"")&gt;0,OR(NOT(EXACT(L22,"Complete")),M22&gt;$B$9,M22&lt;$B$7)),"Check: actual finish inconsistent",IF(AND(NOT(EXACT(L22,"Complete")),LEN(TRIM(O22&amp;""))=0),"Check: next action or reason missing","Recorded")))))))))))))))</x:f>
      </x:c>
      <x:c r="Q22" s="17" t="str">
        <x:f>IF(LEN(P22&amp;"")=0,"",IF(P22&lt;&gt;"Recorded","Check: resolve input issue",IF(EXACT(L22,"Cancelled"),"Cancelled",IF(AND(LEN(G22&amp;"")&gt;0,COUNTIFS($A$15:$A$21,G22)&lt;&gt;1),"Check: predecessor absent or not earlier",IF(IF(LEN(G22&amp;"")=0,FALSE,NOT(EXACT(G22,INDEX($A$15:$A$21,MATCH(G22,$A$15:$A$21,0))))),"Check: predecessor case differs",IF(IF(LEN(G22&amp;"")=0,FALSE,NOT(ISNUMBER(INDEX($T$15:$T$21,MATCH(G22,$A$15:$A$21,0))))),"Check: predecessor finish unavailable",IF(AND(LEN(I22&amp;"")&gt;0,COUNTIFS($A$15:$A$21,I22)&lt;&gt;1),"Check: predecessor absent or not earlier",IF(IF(LEN(I22&amp;"")=0,FALSE,NOT(EXACT(I22,INDEX($A$15:$A$21,MATCH(I22,$A$15:$A$21,0))))),"Check: predecessor case differs",IF(IF(LEN(I22&amp;"")=0,FALSE,NOT(ISNUMBER(INDEX($T$15:$T$21,MATCH(I22,$A$15:$A$21,0))))),"Check: predecessor finish unavailable","Ready")))))))))</x:f>
      </x:c>
      <x:c r="R22" s="18" t="str">
        <x:f>IF(OR(Q22&lt;&gt;"Ready",AND(LEN(G22&amp;"")=0,LEN(I22&amp;"")=0)),"",IF(MAX(IF(LEN(G22&amp;"")=0,0,INDEX($T$15:$T$21,MATCH(G22,$A$15:$A$21,0))+1+H22),IF(LEN(I22&amp;"")=0,0,INDEX($T$15:$T$21,MATCH(I22,$A$15:$A$21,0))+1+J22))&gt;2958465,"Unavailable: date limit",MAX(IF(LEN(G22&amp;"")=0,0,INDEX($T$15:$T$21,MATCH(G22,$A$15:$A$21,0))+1+H22),IF(LEN(I22&amp;"")=0,0,INDEX($T$15:$T$21,MATCH(I22,$A$15:$A$21,0))+1+J22))))</x:f>
      </x:c>
      <x:c r="S22" s="18" t="str">
        <x:f>IF(Q22&lt;&gt;"Ready","",IF(AND(OR(LEN(G22&amp;"")&gt;0,LEN(I22&amp;"")&gt;0),NOT(ISNUMBER(R22))),"",MAX($B$7,IF(LEN(E22&amp;"")=0,0,E22),IF(LEN(R22&amp;"")=0,0,R22))))</x:f>
      </x:c>
      <x:c r="T22" s="18" t="str">
        <x:f>IF(NOT(ISNUMBER(S22)),"",IF(S22+MAX(F22-1,0)&gt;2958465,"",S22+MAX(F22-1,0)))</x:f>
      </x:c>
      <x:c r="U22" s="17" t="str">
        <x:f>IF(NOT(ISNUMBER(T22)),"",T22-IF(LEN(K22&amp;"")=0,$B$8,K22))</x:f>
      </x:c>
      <x:c r="V22" s="17" t="str">
        <x:f>IF(LEN(P22&amp;"")=0,"",IF(P22&lt;&gt;"Recorded","Check: resolve input issue",IF(EXACT(L22,"Cancelled"),"Cancelled",IF(Q22&lt;&gt;"Ready","Check: dependency unresolved",IF(NOT(ISNUMBER(T22)),"Check: date limit exceeded",IF(EXACT(L22,"Complete"),"Complete recorded",IF(EXACT(L22,"Blocked"),"Blocked",IF(T22&lt;$B$9,"Planned finish passed",IF(S22&lt;=$B$9,"Start date reached","Scheduled")))))))))</x:f>
      </x:c>
    </x:row>
    <x:row r="23" ht="52" customHeight="1">
      <x:c r="A23" s="9"/>
      <x:c r="B23" s="9"/>
      <x:c r="C23" s="9"/>
      <x:c r="D23" s="9"/>
      <x:c r="E23" s="10"/>
      <x:c r="F23" s="9"/>
      <x:c r="G23" s="9"/>
      <x:c r="H23" s="9"/>
      <x:c r="I23" s="9"/>
      <x:c r="J23" s="9"/>
      <x:c r="K23" s="10"/>
      <x:c r="L23" s="9"/>
      <x:c r="M23" s="10"/>
      <x:c r="N23" s="9"/>
      <x:c r="O23" s="9"/>
      <x:c r="P23" s="17" t="str">
        <x:f>IF(COUNTA(A23:O23)=0,"",IF(OR(LEN(TRIM(A23&amp;""))=0,NOT(ISTEXT(A23)),NOT(EXACT(A23,TRIM(A23)))),"Check: ID missing or untrimmed",IF(OR(OR(ISNUMBER(FIND("*",A23)),ISNUMBER(FIND("?",A23)),ISNUMBER(FIND("~",A23))),OR(ISNUMBER(FIND("*",G23)),ISNUMBER(FIND("?",G23)),ISNUMBER(FIND("~",G23))),OR(ISNUMBER(FIND("*",I23)),ISNUMBER(FIND("?",I23)),ISNUMBER(FIND("~",I23)))),"Check: ID contains wildcard",IF(COUNTIFS($A$15:$A$74,A23)&gt;1,"Check: duplicate task ID",IF(OR(LEN(TRIM($B$6&amp;""))=0,NOT(IF(ISNUMBER($B$7),AND($B$7&gt;=1,$B$7&lt;=2958465,MOD($B$7,1)=0),FALSE)),NOT(IF(ISNUMBER($B$8),AND($B$8&gt;=1,$B$8&lt;=2958465,MOD($B$8,1)=0),FALSE)),NOT(IF(ISNUMBER($B$9),AND($B$9&gt;=1,$B$9&lt;=2958465,MOD($B$9,1)=0),FALSE)),$B$7&gt;$B$8),"Check: project setup",IF(OR(LEN(TRIM(B23&amp;""))=0,LEN(TRIM(C23&amp;""))=0,LEN(TRIM(D23&amp;""))=0),"Check: core fields missing",IF(NOT(IF(ISNUMBER(F23),AND(F23&gt;=0,F23&lt;=3650,MOD(F23,1)=0),FALSE)),"Check: duration must be whole 0-3650",IF(NOT(OR(EXACT(L23,"Not started"),EXACT(L23,"In progress"),EXACT(L23,"Blocked"),EXACT(L23,"Complete"),EXACT(L23,"Cancelled"))),"Check: task state invalid",IF(OR(AND(LEN(E23&amp;"")&gt;0,NOT(IF(ISNUMBER(E23),AND(E23&gt;=1,E23&lt;=2958465,MOD(E23,1)=0),FALSE))),AND(LEN(K23&amp;"")&gt;0,NOT(IF(ISNUMBER(K23),AND(K23&gt;=1,K23&lt;=2958465,MOD(K23,1)=0),FALSE))),AND(LEN(M23&amp;"")&gt;0,NOT(IF(ISNUMBER(M23),AND(M23&gt;=1,M23&lt;=2958465,MOD(M23,1)=0),FALSE)))),"Check: entered date invalid",IF(OR(AND(LEN(G23&amp;"")&gt;0,OR(LEN(TRIM(G23&amp;""))=0,NOT(ISTEXT(G23)),NOT(EXACT(G23,TRIM(G23))))),AND(LEN(I23&amp;"")&gt;0,OR(LEN(TRIM(I23&amp;""))=0,NOT(ISTEXT(I23)),NOT(EXACT(I23,TRIM(I23)))))),"Check: predecessor ID untrimmed",IF(OR(AND(LEN(G23&amp;"")&gt;0,NOT(IF(ISNUMBER(H23),AND(H23&gt;=0,H23&lt;=3650,MOD(H23,1)=0),FALSE))),AND(LEN(I23&amp;"")&gt;0,NOT(IF(ISNUMBER(J23),AND(J23&gt;=0,J23&lt;=3650,MOD(J23,1)=0),FALSE))),AND(LEN(G23&amp;"")=0,LEN(H23&amp;"")&gt;0),AND(LEN(I23&amp;"")=0,LEN(J23&amp;"")&gt;0)),"Check: lag needs linked predecessor",IF(AND(LEN(G23&amp;"")&gt;0,LEN(I23&amp;"")&gt;0,G23=I23),"Check: predecessor repeated",IF(AND(EXACT(L23,"Complete"),OR(LEN(M23&amp;"")=0,LEN(TRIM(N23&amp;""))=0)),"Check: completion record missing",IF(AND(LEN(M23&amp;"")&gt;0,OR(NOT(EXACT(L23,"Complete")),M23&gt;$B$9,M23&lt;$B$7)),"Check: actual finish inconsistent",IF(AND(NOT(EXACT(L23,"Complete")),LEN(TRIM(O23&amp;""))=0),"Check: next action or reason missing","Recorded")))))))))))))))</x:f>
      </x:c>
      <x:c r="Q23" s="17" t="str">
        <x:f>IF(LEN(P23&amp;"")=0,"",IF(P23&lt;&gt;"Recorded","Check: resolve input issue",IF(EXACT(L23,"Cancelled"),"Cancelled",IF(AND(LEN(G23&amp;"")&gt;0,COUNTIFS($A$15:$A$22,G23)&lt;&gt;1),"Check: predecessor absent or not earlier",IF(IF(LEN(G23&amp;"")=0,FALSE,NOT(EXACT(G23,INDEX($A$15:$A$22,MATCH(G23,$A$15:$A$22,0))))),"Check: predecessor case differs",IF(IF(LEN(G23&amp;"")=0,FALSE,NOT(ISNUMBER(INDEX($T$15:$T$22,MATCH(G23,$A$15:$A$22,0))))),"Check: predecessor finish unavailable",IF(AND(LEN(I23&amp;"")&gt;0,COUNTIFS($A$15:$A$22,I23)&lt;&gt;1),"Check: predecessor absent or not earlier",IF(IF(LEN(I23&amp;"")=0,FALSE,NOT(EXACT(I23,INDEX($A$15:$A$22,MATCH(I23,$A$15:$A$22,0))))),"Check: predecessor case differs",IF(IF(LEN(I23&amp;"")=0,FALSE,NOT(ISNUMBER(INDEX($T$15:$T$22,MATCH(I23,$A$15:$A$22,0))))),"Check: predecessor finish unavailable","Ready")))))))))</x:f>
      </x:c>
      <x:c r="R23" s="18" t="str">
        <x:f>IF(OR(Q23&lt;&gt;"Ready",AND(LEN(G23&amp;"")=0,LEN(I23&amp;"")=0)),"",IF(MAX(IF(LEN(G23&amp;"")=0,0,INDEX($T$15:$T$22,MATCH(G23,$A$15:$A$22,0))+1+H23),IF(LEN(I23&amp;"")=0,0,INDEX($T$15:$T$22,MATCH(I23,$A$15:$A$22,0))+1+J23))&gt;2958465,"Unavailable: date limit",MAX(IF(LEN(G23&amp;"")=0,0,INDEX($T$15:$T$22,MATCH(G23,$A$15:$A$22,0))+1+H23),IF(LEN(I23&amp;"")=0,0,INDEX($T$15:$T$22,MATCH(I23,$A$15:$A$22,0))+1+J23))))</x:f>
      </x:c>
      <x:c r="S23" s="18" t="str">
        <x:f>IF(Q23&lt;&gt;"Ready","",IF(AND(OR(LEN(G23&amp;"")&gt;0,LEN(I23&amp;"")&gt;0),NOT(ISNUMBER(R23))),"",MAX($B$7,IF(LEN(E23&amp;"")=0,0,E23),IF(LEN(R23&amp;"")=0,0,R23))))</x:f>
      </x:c>
      <x:c r="T23" s="18" t="str">
        <x:f>IF(NOT(ISNUMBER(S23)),"",IF(S23+MAX(F23-1,0)&gt;2958465,"",S23+MAX(F23-1,0)))</x:f>
      </x:c>
      <x:c r="U23" s="17" t="str">
        <x:f>IF(NOT(ISNUMBER(T23)),"",T23-IF(LEN(K23&amp;"")=0,$B$8,K23))</x:f>
      </x:c>
      <x:c r="V23" s="17" t="str">
        <x:f>IF(LEN(P23&amp;"")=0,"",IF(P23&lt;&gt;"Recorded","Check: resolve input issue",IF(EXACT(L23,"Cancelled"),"Cancelled",IF(Q23&lt;&gt;"Ready","Check: dependency unresolved",IF(NOT(ISNUMBER(T23)),"Check: date limit exceeded",IF(EXACT(L23,"Complete"),"Complete recorded",IF(EXACT(L23,"Blocked"),"Blocked",IF(T23&lt;$B$9,"Planned finish passed",IF(S23&lt;=$B$9,"Start date reached","Scheduled")))))))))</x:f>
      </x:c>
    </x:row>
    <x:row r="24" ht="52" customHeight="1">
      <x:c r="A24" s="9"/>
      <x:c r="B24" s="9"/>
      <x:c r="C24" s="9"/>
      <x:c r="D24" s="9"/>
      <x:c r="E24" s="10"/>
      <x:c r="F24" s="9"/>
      <x:c r="G24" s="9"/>
      <x:c r="H24" s="9"/>
      <x:c r="I24" s="9"/>
      <x:c r="J24" s="9"/>
      <x:c r="K24" s="10"/>
      <x:c r="L24" s="9"/>
      <x:c r="M24" s="10"/>
      <x:c r="N24" s="9"/>
      <x:c r="O24" s="9"/>
      <x:c r="P24" s="17" t="str">
        <x:f>IF(COUNTA(A24:O24)=0,"",IF(OR(LEN(TRIM(A24&amp;""))=0,NOT(ISTEXT(A24)),NOT(EXACT(A24,TRIM(A24)))),"Check: ID missing or untrimmed",IF(OR(OR(ISNUMBER(FIND("*",A24)),ISNUMBER(FIND("?",A24)),ISNUMBER(FIND("~",A24))),OR(ISNUMBER(FIND("*",G24)),ISNUMBER(FIND("?",G24)),ISNUMBER(FIND("~",G24))),OR(ISNUMBER(FIND("*",I24)),ISNUMBER(FIND("?",I24)),ISNUMBER(FIND("~",I24)))),"Check: ID contains wildcard",IF(COUNTIFS($A$15:$A$74,A24)&gt;1,"Check: duplicate task ID",IF(OR(LEN(TRIM($B$6&amp;""))=0,NOT(IF(ISNUMBER($B$7),AND($B$7&gt;=1,$B$7&lt;=2958465,MOD($B$7,1)=0),FALSE)),NOT(IF(ISNUMBER($B$8),AND($B$8&gt;=1,$B$8&lt;=2958465,MOD($B$8,1)=0),FALSE)),NOT(IF(ISNUMBER($B$9),AND($B$9&gt;=1,$B$9&lt;=2958465,MOD($B$9,1)=0),FALSE)),$B$7&gt;$B$8),"Check: project setup",IF(OR(LEN(TRIM(B24&amp;""))=0,LEN(TRIM(C24&amp;""))=0,LEN(TRIM(D24&amp;""))=0),"Check: core fields missing",IF(NOT(IF(ISNUMBER(F24),AND(F24&gt;=0,F24&lt;=3650,MOD(F24,1)=0),FALSE)),"Check: duration must be whole 0-3650",IF(NOT(OR(EXACT(L24,"Not started"),EXACT(L24,"In progress"),EXACT(L24,"Blocked"),EXACT(L24,"Complete"),EXACT(L24,"Cancelled"))),"Check: task state invalid",IF(OR(AND(LEN(E24&amp;"")&gt;0,NOT(IF(ISNUMBER(E24),AND(E24&gt;=1,E24&lt;=2958465,MOD(E24,1)=0),FALSE))),AND(LEN(K24&amp;"")&gt;0,NOT(IF(ISNUMBER(K24),AND(K24&gt;=1,K24&lt;=2958465,MOD(K24,1)=0),FALSE))),AND(LEN(M24&amp;"")&gt;0,NOT(IF(ISNUMBER(M24),AND(M24&gt;=1,M24&lt;=2958465,MOD(M24,1)=0),FALSE)))),"Check: entered date invalid",IF(OR(AND(LEN(G24&amp;"")&gt;0,OR(LEN(TRIM(G24&amp;""))=0,NOT(ISTEXT(G24)),NOT(EXACT(G24,TRIM(G24))))),AND(LEN(I24&amp;"")&gt;0,OR(LEN(TRIM(I24&amp;""))=0,NOT(ISTEXT(I24)),NOT(EXACT(I24,TRIM(I24)))))),"Check: predecessor ID untrimmed",IF(OR(AND(LEN(G24&amp;"")&gt;0,NOT(IF(ISNUMBER(H24),AND(H24&gt;=0,H24&lt;=3650,MOD(H24,1)=0),FALSE))),AND(LEN(I24&amp;"")&gt;0,NOT(IF(ISNUMBER(J24),AND(J24&gt;=0,J24&lt;=3650,MOD(J24,1)=0),FALSE))),AND(LEN(G24&amp;"")=0,LEN(H24&amp;"")&gt;0),AND(LEN(I24&amp;"")=0,LEN(J24&amp;"")&gt;0)),"Check: lag needs linked predecessor",IF(AND(LEN(G24&amp;"")&gt;0,LEN(I24&amp;"")&gt;0,G24=I24),"Check: predecessor repeated",IF(AND(EXACT(L24,"Complete"),OR(LEN(M24&amp;"")=0,LEN(TRIM(N24&amp;""))=0)),"Check: completion record missing",IF(AND(LEN(M24&amp;"")&gt;0,OR(NOT(EXACT(L24,"Complete")),M24&gt;$B$9,M24&lt;$B$7)),"Check: actual finish inconsistent",IF(AND(NOT(EXACT(L24,"Complete")),LEN(TRIM(O24&amp;""))=0),"Check: next action or reason missing","Recorded")))))))))))))))</x:f>
      </x:c>
      <x:c r="Q24" s="17" t="str">
        <x:f>IF(LEN(P24&amp;"")=0,"",IF(P24&lt;&gt;"Recorded","Check: resolve input issue",IF(EXACT(L24,"Cancelled"),"Cancelled",IF(AND(LEN(G24&amp;"")&gt;0,COUNTIFS($A$15:$A$23,G24)&lt;&gt;1),"Check: predecessor absent or not earlier",IF(IF(LEN(G24&amp;"")=0,FALSE,NOT(EXACT(G24,INDEX($A$15:$A$23,MATCH(G24,$A$15:$A$23,0))))),"Check: predecessor case differs",IF(IF(LEN(G24&amp;"")=0,FALSE,NOT(ISNUMBER(INDEX($T$15:$T$23,MATCH(G24,$A$15:$A$23,0))))),"Check: predecessor finish unavailable",IF(AND(LEN(I24&amp;"")&gt;0,COUNTIFS($A$15:$A$23,I24)&lt;&gt;1),"Check: predecessor absent or not earlier",IF(IF(LEN(I24&amp;"")=0,FALSE,NOT(EXACT(I24,INDEX($A$15:$A$23,MATCH(I24,$A$15:$A$23,0))))),"Check: predecessor case differs",IF(IF(LEN(I24&amp;"")=0,FALSE,NOT(ISNUMBER(INDEX($T$15:$T$23,MATCH(I24,$A$15:$A$23,0))))),"Check: predecessor finish unavailable","Ready")))))))))</x:f>
      </x:c>
      <x:c r="R24" s="18" t="str">
        <x:f>IF(OR(Q24&lt;&gt;"Ready",AND(LEN(G24&amp;"")=0,LEN(I24&amp;"")=0)),"",IF(MAX(IF(LEN(G24&amp;"")=0,0,INDEX($T$15:$T$23,MATCH(G24,$A$15:$A$23,0))+1+H24),IF(LEN(I24&amp;"")=0,0,INDEX($T$15:$T$23,MATCH(I24,$A$15:$A$23,0))+1+J24))&gt;2958465,"Unavailable: date limit",MAX(IF(LEN(G24&amp;"")=0,0,INDEX($T$15:$T$23,MATCH(G24,$A$15:$A$23,0))+1+H24),IF(LEN(I24&amp;"")=0,0,INDEX($T$15:$T$23,MATCH(I24,$A$15:$A$23,0))+1+J24))))</x:f>
      </x:c>
      <x:c r="S24" s="18" t="str">
        <x:f>IF(Q24&lt;&gt;"Ready","",IF(AND(OR(LEN(G24&amp;"")&gt;0,LEN(I24&amp;"")&gt;0),NOT(ISNUMBER(R24))),"",MAX($B$7,IF(LEN(E24&amp;"")=0,0,E24),IF(LEN(R24&amp;"")=0,0,R24))))</x:f>
      </x:c>
      <x:c r="T24" s="18" t="str">
        <x:f>IF(NOT(ISNUMBER(S24)),"",IF(S24+MAX(F24-1,0)&gt;2958465,"",S24+MAX(F24-1,0)))</x:f>
      </x:c>
      <x:c r="U24" s="17" t="str">
        <x:f>IF(NOT(ISNUMBER(T24)),"",T24-IF(LEN(K24&amp;"")=0,$B$8,K24))</x:f>
      </x:c>
      <x:c r="V24" s="17" t="str">
        <x:f>IF(LEN(P24&amp;"")=0,"",IF(P24&lt;&gt;"Recorded","Check: resolve input issue",IF(EXACT(L24,"Cancelled"),"Cancelled",IF(Q24&lt;&gt;"Ready","Check: dependency unresolved",IF(NOT(ISNUMBER(T24)),"Check: date limit exceeded",IF(EXACT(L24,"Complete"),"Complete recorded",IF(EXACT(L24,"Blocked"),"Blocked",IF(T24&lt;$B$9,"Planned finish passed",IF(S24&lt;=$B$9,"Start date reached","Scheduled")))))))))</x:f>
      </x:c>
    </x:row>
    <x:row r="25" ht="52" customHeight="1">
      <x:c r="A25" s="9"/>
      <x:c r="B25" s="9"/>
      <x:c r="C25" s="9"/>
      <x:c r="D25" s="9"/>
      <x:c r="E25" s="10"/>
      <x:c r="F25" s="9"/>
      <x:c r="G25" s="9"/>
      <x:c r="H25" s="9"/>
      <x:c r="I25" s="9"/>
      <x:c r="J25" s="9"/>
      <x:c r="K25" s="10"/>
      <x:c r="L25" s="9"/>
      <x:c r="M25" s="10"/>
      <x:c r="N25" s="9"/>
      <x:c r="O25" s="9"/>
      <x:c r="P25" s="17" t="str">
        <x:f>IF(COUNTA(A25:O25)=0,"",IF(OR(LEN(TRIM(A25&amp;""))=0,NOT(ISTEXT(A25)),NOT(EXACT(A25,TRIM(A25)))),"Check: ID missing or untrimmed",IF(OR(OR(ISNUMBER(FIND("*",A25)),ISNUMBER(FIND("?",A25)),ISNUMBER(FIND("~",A25))),OR(ISNUMBER(FIND("*",G25)),ISNUMBER(FIND("?",G25)),ISNUMBER(FIND("~",G25))),OR(ISNUMBER(FIND("*",I25)),ISNUMBER(FIND("?",I25)),ISNUMBER(FIND("~",I25)))),"Check: ID contains wildcard",IF(COUNTIFS($A$15:$A$74,A25)&gt;1,"Check: duplicate task ID",IF(OR(LEN(TRIM($B$6&amp;""))=0,NOT(IF(ISNUMBER($B$7),AND($B$7&gt;=1,$B$7&lt;=2958465,MOD($B$7,1)=0),FALSE)),NOT(IF(ISNUMBER($B$8),AND($B$8&gt;=1,$B$8&lt;=2958465,MOD($B$8,1)=0),FALSE)),NOT(IF(ISNUMBER($B$9),AND($B$9&gt;=1,$B$9&lt;=2958465,MOD($B$9,1)=0),FALSE)),$B$7&gt;$B$8),"Check: project setup",IF(OR(LEN(TRIM(B25&amp;""))=0,LEN(TRIM(C25&amp;""))=0,LEN(TRIM(D25&amp;""))=0),"Check: core fields missing",IF(NOT(IF(ISNUMBER(F25),AND(F25&gt;=0,F25&lt;=3650,MOD(F25,1)=0),FALSE)),"Check: duration must be whole 0-3650",IF(NOT(OR(EXACT(L25,"Not started"),EXACT(L25,"In progress"),EXACT(L25,"Blocked"),EXACT(L25,"Complete"),EXACT(L25,"Cancelled"))),"Check: task state invalid",IF(OR(AND(LEN(E25&amp;"")&gt;0,NOT(IF(ISNUMBER(E25),AND(E25&gt;=1,E25&lt;=2958465,MOD(E25,1)=0),FALSE))),AND(LEN(K25&amp;"")&gt;0,NOT(IF(ISNUMBER(K25),AND(K25&gt;=1,K25&lt;=2958465,MOD(K25,1)=0),FALSE))),AND(LEN(M25&amp;"")&gt;0,NOT(IF(ISNUMBER(M25),AND(M25&gt;=1,M25&lt;=2958465,MOD(M25,1)=0),FALSE)))),"Check: entered date invalid",IF(OR(AND(LEN(G25&amp;"")&gt;0,OR(LEN(TRIM(G25&amp;""))=0,NOT(ISTEXT(G25)),NOT(EXACT(G25,TRIM(G25))))),AND(LEN(I25&amp;"")&gt;0,OR(LEN(TRIM(I25&amp;""))=0,NOT(ISTEXT(I25)),NOT(EXACT(I25,TRIM(I25)))))),"Check: predecessor ID untrimmed",IF(OR(AND(LEN(G25&amp;"")&gt;0,NOT(IF(ISNUMBER(H25),AND(H25&gt;=0,H25&lt;=3650,MOD(H25,1)=0),FALSE))),AND(LEN(I25&amp;"")&gt;0,NOT(IF(ISNUMBER(J25),AND(J25&gt;=0,J25&lt;=3650,MOD(J25,1)=0),FALSE))),AND(LEN(G25&amp;"")=0,LEN(H25&amp;"")&gt;0),AND(LEN(I25&amp;"")=0,LEN(J25&amp;"")&gt;0)),"Check: lag needs linked predecessor",IF(AND(LEN(G25&amp;"")&gt;0,LEN(I25&amp;"")&gt;0,G25=I25),"Check: predecessor repeated",IF(AND(EXACT(L25,"Complete"),OR(LEN(M25&amp;"")=0,LEN(TRIM(N25&amp;""))=0)),"Check: completion record missing",IF(AND(LEN(M25&amp;"")&gt;0,OR(NOT(EXACT(L25,"Complete")),M25&gt;$B$9,M25&lt;$B$7)),"Check: actual finish inconsistent",IF(AND(NOT(EXACT(L25,"Complete")),LEN(TRIM(O25&amp;""))=0),"Check: next action or reason missing","Recorded")))))))))))))))</x:f>
      </x:c>
      <x:c r="Q25" s="17" t="str">
        <x:f>IF(LEN(P25&amp;"")=0,"",IF(P25&lt;&gt;"Recorded","Check: resolve input issue",IF(EXACT(L25,"Cancelled"),"Cancelled",IF(AND(LEN(G25&amp;"")&gt;0,COUNTIFS($A$15:$A$24,G25)&lt;&gt;1),"Check: predecessor absent or not earlier",IF(IF(LEN(G25&amp;"")=0,FALSE,NOT(EXACT(G25,INDEX($A$15:$A$24,MATCH(G25,$A$15:$A$24,0))))),"Check: predecessor case differs",IF(IF(LEN(G25&amp;"")=0,FALSE,NOT(ISNUMBER(INDEX($T$15:$T$24,MATCH(G25,$A$15:$A$24,0))))),"Check: predecessor finish unavailable",IF(AND(LEN(I25&amp;"")&gt;0,COUNTIFS($A$15:$A$24,I25)&lt;&gt;1),"Check: predecessor absent or not earlier",IF(IF(LEN(I25&amp;"")=0,FALSE,NOT(EXACT(I25,INDEX($A$15:$A$24,MATCH(I25,$A$15:$A$24,0))))),"Check: predecessor case differs",IF(IF(LEN(I25&amp;"")=0,FALSE,NOT(ISNUMBER(INDEX($T$15:$T$24,MATCH(I25,$A$15:$A$24,0))))),"Check: predecessor finish unavailable","Ready")))))))))</x:f>
      </x:c>
      <x:c r="R25" s="18" t="str">
        <x:f>IF(OR(Q25&lt;&gt;"Ready",AND(LEN(G25&amp;"")=0,LEN(I25&amp;"")=0)),"",IF(MAX(IF(LEN(G25&amp;"")=0,0,INDEX($T$15:$T$24,MATCH(G25,$A$15:$A$24,0))+1+H25),IF(LEN(I25&amp;"")=0,0,INDEX($T$15:$T$24,MATCH(I25,$A$15:$A$24,0))+1+J25))&gt;2958465,"Unavailable: date limit",MAX(IF(LEN(G25&amp;"")=0,0,INDEX($T$15:$T$24,MATCH(G25,$A$15:$A$24,0))+1+H25),IF(LEN(I25&amp;"")=0,0,INDEX($T$15:$T$24,MATCH(I25,$A$15:$A$24,0))+1+J25))))</x:f>
      </x:c>
      <x:c r="S25" s="18" t="str">
        <x:f>IF(Q25&lt;&gt;"Ready","",IF(AND(OR(LEN(G25&amp;"")&gt;0,LEN(I25&amp;"")&gt;0),NOT(ISNUMBER(R25))),"",MAX($B$7,IF(LEN(E25&amp;"")=0,0,E25),IF(LEN(R25&amp;"")=0,0,R25))))</x:f>
      </x:c>
      <x:c r="T25" s="18" t="str">
        <x:f>IF(NOT(ISNUMBER(S25)),"",IF(S25+MAX(F25-1,0)&gt;2958465,"",S25+MAX(F25-1,0)))</x:f>
      </x:c>
      <x:c r="U25" s="17" t="str">
        <x:f>IF(NOT(ISNUMBER(T25)),"",T25-IF(LEN(K25&amp;"")=0,$B$8,K25))</x:f>
      </x:c>
      <x:c r="V25" s="17" t="str">
        <x:f>IF(LEN(P25&amp;"")=0,"",IF(P25&lt;&gt;"Recorded","Check: resolve input issue",IF(EXACT(L25,"Cancelled"),"Cancelled",IF(Q25&lt;&gt;"Ready","Check: dependency unresolved",IF(NOT(ISNUMBER(T25)),"Check: date limit exceeded",IF(EXACT(L25,"Complete"),"Complete recorded",IF(EXACT(L25,"Blocked"),"Blocked",IF(T25&lt;$B$9,"Planned finish passed",IF(S25&lt;=$B$9,"Start date reached","Scheduled")))))))))</x:f>
      </x:c>
    </x:row>
    <x:row r="26" ht="52" customHeight="1">
      <x:c r="A26" s="9"/>
      <x:c r="B26" s="9"/>
      <x:c r="C26" s="9"/>
      <x:c r="D26" s="9"/>
      <x:c r="E26" s="10"/>
      <x:c r="F26" s="9"/>
      <x:c r="G26" s="9"/>
      <x:c r="H26" s="9"/>
      <x:c r="I26" s="9"/>
      <x:c r="J26" s="9"/>
      <x:c r="K26" s="10"/>
      <x:c r="L26" s="9"/>
      <x:c r="M26" s="10"/>
      <x:c r="N26" s="9"/>
      <x:c r="O26" s="9"/>
      <x:c r="P26" s="17" t="str">
        <x:f>IF(COUNTA(A26:O26)=0,"",IF(OR(LEN(TRIM(A26&amp;""))=0,NOT(ISTEXT(A26)),NOT(EXACT(A26,TRIM(A26)))),"Check: ID missing or untrimmed",IF(OR(OR(ISNUMBER(FIND("*",A26)),ISNUMBER(FIND("?",A26)),ISNUMBER(FIND("~",A26))),OR(ISNUMBER(FIND("*",G26)),ISNUMBER(FIND("?",G26)),ISNUMBER(FIND("~",G26))),OR(ISNUMBER(FIND("*",I26)),ISNUMBER(FIND("?",I26)),ISNUMBER(FIND("~",I26)))),"Check: ID contains wildcard",IF(COUNTIFS($A$15:$A$74,A26)&gt;1,"Check: duplicate task ID",IF(OR(LEN(TRIM($B$6&amp;""))=0,NOT(IF(ISNUMBER($B$7),AND($B$7&gt;=1,$B$7&lt;=2958465,MOD($B$7,1)=0),FALSE)),NOT(IF(ISNUMBER($B$8),AND($B$8&gt;=1,$B$8&lt;=2958465,MOD($B$8,1)=0),FALSE)),NOT(IF(ISNUMBER($B$9),AND($B$9&gt;=1,$B$9&lt;=2958465,MOD($B$9,1)=0),FALSE)),$B$7&gt;$B$8),"Check: project setup",IF(OR(LEN(TRIM(B26&amp;""))=0,LEN(TRIM(C26&amp;""))=0,LEN(TRIM(D26&amp;""))=0),"Check: core fields missing",IF(NOT(IF(ISNUMBER(F26),AND(F26&gt;=0,F26&lt;=3650,MOD(F26,1)=0),FALSE)),"Check: duration must be whole 0-3650",IF(NOT(OR(EXACT(L26,"Not started"),EXACT(L26,"In progress"),EXACT(L26,"Blocked"),EXACT(L26,"Complete"),EXACT(L26,"Cancelled"))),"Check: task state invalid",IF(OR(AND(LEN(E26&amp;"")&gt;0,NOT(IF(ISNUMBER(E26),AND(E26&gt;=1,E26&lt;=2958465,MOD(E26,1)=0),FALSE))),AND(LEN(K26&amp;"")&gt;0,NOT(IF(ISNUMBER(K26),AND(K26&gt;=1,K26&lt;=2958465,MOD(K26,1)=0),FALSE))),AND(LEN(M26&amp;"")&gt;0,NOT(IF(ISNUMBER(M26),AND(M26&gt;=1,M26&lt;=2958465,MOD(M26,1)=0),FALSE)))),"Check: entered date invalid",IF(OR(AND(LEN(G26&amp;"")&gt;0,OR(LEN(TRIM(G26&amp;""))=0,NOT(ISTEXT(G26)),NOT(EXACT(G26,TRIM(G26))))),AND(LEN(I26&amp;"")&gt;0,OR(LEN(TRIM(I26&amp;""))=0,NOT(ISTEXT(I26)),NOT(EXACT(I26,TRIM(I26)))))),"Check: predecessor ID untrimmed",IF(OR(AND(LEN(G26&amp;"")&gt;0,NOT(IF(ISNUMBER(H26),AND(H26&gt;=0,H26&lt;=3650,MOD(H26,1)=0),FALSE))),AND(LEN(I26&amp;"")&gt;0,NOT(IF(ISNUMBER(J26),AND(J26&gt;=0,J26&lt;=3650,MOD(J26,1)=0),FALSE))),AND(LEN(G26&amp;"")=0,LEN(H26&amp;"")&gt;0),AND(LEN(I26&amp;"")=0,LEN(J26&amp;"")&gt;0)),"Check: lag needs linked predecessor",IF(AND(LEN(G26&amp;"")&gt;0,LEN(I26&amp;"")&gt;0,G26=I26),"Check: predecessor repeated",IF(AND(EXACT(L26,"Complete"),OR(LEN(M26&amp;"")=0,LEN(TRIM(N26&amp;""))=0)),"Check: completion record missing",IF(AND(LEN(M26&amp;"")&gt;0,OR(NOT(EXACT(L26,"Complete")),M26&gt;$B$9,M26&lt;$B$7)),"Check: actual finish inconsistent",IF(AND(NOT(EXACT(L26,"Complete")),LEN(TRIM(O26&amp;""))=0),"Check: next action or reason missing","Recorded")))))))))))))))</x:f>
      </x:c>
      <x:c r="Q26" s="17" t="str">
        <x:f>IF(LEN(P26&amp;"")=0,"",IF(P26&lt;&gt;"Recorded","Check: resolve input issue",IF(EXACT(L26,"Cancelled"),"Cancelled",IF(AND(LEN(G26&amp;"")&gt;0,COUNTIFS($A$15:$A$25,G26)&lt;&gt;1),"Check: predecessor absent or not earlier",IF(IF(LEN(G26&amp;"")=0,FALSE,NOT(EXACT(G26,INDEX($A$15:$A$25,MATCH(G26,$A$15:$A$25,0))))),"Check: predecessor case differs",IF(IF(LEN(G26&amp;"")=0,FALSE,NOT(ISNUMBER(INDEX($T$15:$T$25,MATCH(G26,$A$15:$A$25,0))))),"Check: predecessor finish unavailable",IF(AND(LEN(I26&amp;"")&gt;0,COUNTIFS($A$15:$A$25,I26)&lt;&gt;1),"Check: predecessor absent or not earlier",IF(IF(LEN(I26&amp;"")=0,FALSE,NOT(EXACT(I26,INDEX($A$15:$A$25,MATCH(I26,$A$15:$A$25,0))))),"Check: predecessor case differs",IF(IF(LEN(I26&amp;"")=0,FALSE,NOT(ISNUMBER(INDEX($T$15:$T$25,MATCH(I26,$A$15:$A$25,0))))),"Check: predecessor finish unavailable","Ready")))))))))</x:f>
      </x:c>
      <x:c r="R26" s="18" t="str">
        <x:f>IF(OR(Q26&lt;&gt;"Ready",AND(LEN(G26&amp;"")=0,LEN(I26&amp;"")=0)),"",IF(MAX(IF(LEN(G26&amp;"")=0,0,INDEX($T$15:$T$25,MATCH(G26,$A$15:$A$25,0))+1+H26),IF(LEN(I26&amp;"")=0,0,INDEX($T$15:$T$25,MATCH(I26,$A$15:$A$25,0))+1+J26))&gt;2958465,"Unavailable: date limit",MAX(IF(LEN(G26&amp;"")=0,0,INDEX($T$15:$T$25,MATCH(G26,$A$15:$A$25,0))+1+H26),IF(LEN(I26&amp;"")=0,0,INDEX($T$15:$T$25,MATCH(I26,$A$15:$A$25,0))+1+J26))))</x:f>
      </x:c>
      <x:c r="S26" s="18" t="str">
        <x:f>IF(Q26&lt;&gt;"Ready","",IF(AND(OR(LEN(G26&amp;"")&gt;0,LEN(I26&amp;"")&gt;0),NOT(ISNUMBER(R26))),"",MAX($B$7,IF(LEN(E26&amp;"")=0,0,E26),IF(LEN(R26&amp;"")=0,0,R26))))</x:f>
      </x:c>
      <x:c r="T26" s="18" t="str">
        <x:f>IF(NOT(ISNUMBER(S26)),"",IF(S26+MAX(F26-1,0)&gt;2958465,"",S26+MAX(F26-1,0)))</x:f>
      </x:c>
      <x:c r="U26" s="17" t="str">
        <x:f>IF(NOT(ISNUMBER(T26)),"",T26-IF(LEN(K26&amp;"")=0,$B$8,K26))</x:f>
      </x:c>
      <x:c r="V26" s="17" t="str">
        <x:f>IF(LEN(P26&amp;"")=0,"",IF(P26&lt;&gt;"Recorded","Check: resolve input issue",IF(EXACT(L26,"Cancelled"),"Cancelled",IF(Q26&lt;&gt;"Ready","Check: dependency unresolved",IF(NOT(ISNUMBER(T26)),"Check: date limit exceeded",IF(EXACT(L26,"Complete"),"Complete recorded",IF(EXACT(L26,"Blocked"),"Blocked",IF(T26&lt;$B$9,"Planned finish passed",IF(S26&lt;=$B$9,"Start date reached","Scheduled")))))))))</x:f>
      </x:c>
    </x:row>
    <x:row r="27" ht="52" customHeight="1">
      <x:c r="A27" s="9"/>
      <x:c r="B27" s="9"/>
      <x:c r="C27" s="9"/>
      <x:c r="D27" s="9"/>
      <x:c r="E27" s="10"/>
      <x:c r="F27" s="9"/>
      <x:c r="G27" s="9"/>
      <x:c r="H27" s="9"/>
      <x:c r="I27" s="9"/>
      <x:c r="J27" s="9"/>
      <x:c r="K27" s="10"/>
      <x:c r="L27" s="9"/>
      <x:c r="M27" s="10"/>
      <x:c r="N27" s="9"/>
      <x:c r="O27" s="9"/>
      <x:c r="P27" s="17" t="str">
        <x:f>IF(COUNTA(A27:O27)=0,"",IF(OR(LEN(TRIM(A27&amp;""))=0,NOT(ISTEXT(A27)),NOT(EXACT(A27,TRIM(A27)))),"Check: ID missing or untrimmed",IF(OR(OR(ISNUMBER(FIND("*",A27)),ISNUMBER(FIND("?",A27)),ISNUMBER(FIND("~",A27))),OR(ISNUMBER(FIND("*",G27)),ISNUMBER(FIND("?",G27)),ISNUMBER(FIND("~",G27))),OR(ISNUMBER(FIND("*",I27)),ISNUMBER(FIND("?",I27)),ISNUMBER(FIND("~",I27)))),"Check: ID contains wildcard",IF(COUNTIFS($A$15:$A$74,A27)&gt;1,"Check: duplicate task ID",IF(OR(LEN(TRIM($B$6&amp;""))=0,NOT(IF(ISNUMBER($B$7),AND($B$7&gt;=1,$B$7&lt;=2958465,MOD($B$7,1)=0),FALSE)),NOT(IF(ISNUMBER($B$8),AND($B$8&gt;=1,$B$8&lt;=2958465,MOD($B$8,1)=0),FALSE)),NOT(IF(ISNUMBER($B$9),AND($B$9&gt;=1,$B$9&lt;=2958465,MOD($B$9,1)=0),FALSE)),$B$7&gt;$B$8),"Check: project setup",IF(OR(LEN(TRIM(B27&amp;""))=0,LEN(TRIM(C27&amp;""))=0,LEN(TRIM(D27&amp;""))=0),"Check: core fields missing",IF(NOT(IF(ISNUMBER(F27),AND(F27&gt;=0,F27&lt;=3650,MOD(F27,1)=0),FALSE)),"Check: duration must be whole 0-3650",IF(NOT(OR(EXACT(L27,"Not started"),EXACT(L27,"In progress"),EXACT(L27,"Blocked"),EXACT(L27,"Complete"),EXACT(L27,"Cancelled"))),"Check: task state invalid",IF(OR(AND(LEN(E27&amp;"")&gt;0,NOT(IF(ISNUMBER(E27),AND(E27&gt;=1,E27&lt;=2958465,MOD(E27,1)=0),FALSE))),AND(LEN(K27&amp;"")&gt;0,NOT(IF(ISNUMBER(K27),AND(K27&gt;=1,K27&lt;=2958465,MOD(K27,1)=0),FALSE))),AND(LEN(M27&amp;"")&gt;0,NOT(IF(ISNUMBER(M27),AND(M27&gt;=1,M27&lt;=2958465,MOD(M27,1)=0),FALSE)))),"Check: entered date invalid",IF(OR(AND(LEN(G27&amp;"")&gt;0,OR(LEN(TRIM(G27&amp;""))=0,NOT(ISTEXT(G27)),NOT(EXACT(G27,TRIM(G27))))),AND(LEN(I27&amp;"")&gt;0,OR(LEN(TRIM(I27&amp;""))=0,NOT(ISTEXT(I27)),NOT(EXACT(I27,TRIM(I27)))))),"Check: predecessor ID untrimmed",IF(OR(AND(LEN(G27&amp;"")&gt;0,NOT(IF(ISNUMBER(H27),AND(H27&gt;=0,H27&lt;=3650,MOD(H27,1)=0),FALSE))),AND(LEN(I27&amp;"")&gt;0,NOT(IF(ISNUMBER(J27),AND(J27&gt;=0,J27&lt;=3650,MOD(J27,1)=0),FALSE))),AND(LEN(G27&amp;"")=0,LEN(H27&amp;"")&gt;0),AND(LEN(I27&amp;"")=0,LEN(J27&amp;"")&gt;0)),"Check: lag needs linked predecessor",IF(AND(LEN(G27&amp;"")&gt;0,LEN(I27&amp;"")&gt;0,G27=I27),"Check: predecessor repeated",IF(AND(EXACT(L27,"Complete"),OR(LEN(M27&amp;"")=0,LEN(TRIM(N27&amp;""))=0)),"Check: completion record missing",IF(AND(LEN(M27&amp;"")&gt;0,OR(NOT(EXACT(L27,"Complete")),M27&gt;$B$9,M27&lt;$B$7)),"Check: actual finish inconsistent",IF(AND(NOT(EXACT(L27,"Complete")),LEN(TRIM(O27&amp;""))=0),"Check: next action or reason missing","Recorded")))))))))))))))</x:f>
      </x:c>
      <x:c r="Q27" s="17" t="str">
        <x:f>IF(LEN(P27&amp;"")=0,"",IF(P27&lt;&gt;"Recorded","Check: resolve input issue",IF(EXACT(L27,"Cancelled"),"Cancelled",IF(AND(LEN(G27&amp;"")&gt;0,COUNTIFS($A$15:$A$26,G27)&lt;&gt;1),"Check: predecessor absent or not earlier",IF(IF(LEN(G27&amp;"")=0,FALSE,NOT(EXACT(G27,INDEX($A$15:$A$26,MATCH(G27,$A$15:$A$26,0))))),"Check: predecessor case differs",IF(IF(LEN(G27&amp;"")=0,FALSE,NOT(ISNUMBER(INDEX($T$15:$T$26,MATCH(G27,$A$15:$A$26,0))))),"Check: predecessor finish unavailable",IF(AND(LEN(I27&amp;"")&gt;0,COUNTIFS($A$15:$A$26,I27)&lt;&gt;1),"Check: predecessor absent or not earlier",IF(IF(LEN(I27&amp;"")=0,FALSE,NOT(EXACT(I27,INDEX($A$15:$A$26,MATCH(I27,$A$15:$A$26,0))))),"Check: predecessor case differs",IF(IF(LEN(I27&amp;"")=0,FALSE,NOT(ISNUMBER(INDEX($T$15:$T$26,MATCH(I27,$A$15:$A$26,0))))),"Check: predecessor finish unavailable","Ready")))))))))</x:f>
      </x:c>
      <x:c r="R27" s="18" t="str">
        <x:f>IF(OR(Q27&lt;&gt;"Ready",AND(LEN(G27&amp;"")=0,LEN(I27&amp;"")=0)),"",IF(MAX(IF(LEN(G27&amp;"")=0,0,INDEX($T$15:$T$26,MATCH(G27,$A$15:$A$26,0))+1+H27),IF(LEN(I27&amp;"")=0,0,INDEX($T$15:$T$26,MATCH(I27,$A$15:$A$26,0))+1+J27))&gt;2958465,"Unavailable: date limit",MAX(IF(LEN(G27&amp;"")=0,0,INDEX($T$15:$T$26,MATCH(G27,$A$15:$A$26,0))+1+H27),IF(LEN(I27&amp;"")=0,0,INDEX($T$15:$T$26,MATCH(I27,$A$15:$A$26,0))+1+J27))))</x:f>
      </x:c>
      <x:c r="S27" s="18" t="str">
        <x:f>IF(Q27&lt;&gt;"Ready","",IF(AND(OR(LEN(G27&amp;"")&gt;0,LEN(I27&amp;"")&gt;0),NOT(ISNUMBER(R27))),"",MAX($B$7,IF(LEN(E27&amp;"")=0,0,E27),IF(LEN(R27&amp;"")=0,0,R27))))</x:f>
      </x:c>
      <x:c r="T27" s="18" t="str">
        <x:f>IF(NOT(ISNUMBER(S27)),"",IF(S27+MAX(F27-1,0)&gt;2958465,"",S27+MAX(F27-1,0)))</x:f>
      </x:c>
      <x:c r="U27" s="17" t="str">
        <x:f>IF(NOT(ISNUMBER(T27)),"",T27-IF(LEN(K27&amp;"")=0,$B$8,K27))</x:f>
      </x:c>
      <x:c r="V27" s="17" t="str">
        <x:f>IF(LEN(P27&amp;"")=0,"",IF(P27&lt;&gt;"Recorded","Check: resolve input issue",IF(EXACT(L27,"Cancelled"),"Cancelled",IF(Q27&lt;&gt;"Ready","Check: dependency unresolved",IF(NOT(ISNUMBER(T27)),"Check: date limit exceeded",IF(EXACT(L27,"Complete"),"Complete recorded",IF(EXACT(L27,"Blocked"),"Blocked",IF(T27&lt;$B$9,"Planned finish passed",IF(S27&lt;=$B$9,"Start date reached","Scheduled")))))))))</x:f>
      </x:c>
    </x:row>
    <x:row r="28" ht="52" customHeight="1">
      <x:c r="A28" s="9"/>
      <x:c r="B28" s="9"/>
      <x:c r="C28" s="9"/>
      <x:c r="D28" s="9"/>
      <x:c r="E28" s="10"/>
      <x:c r="F28" s="9"/>
      <x:c r="G28" s="9"/>
      <x:c r="H28" s="9"/>
      <x:c r="I28" s="9"/>
      <x:c r="J28" s="9"/>
      <x:c r="K28" s="10"/>
      <x:c r="L28" s="9"/>
      <x:c r="M28" s="10"/>
      <x:c r="N28" s="9"/>
      <x:c r="O28" s="9"/>
      <x:c r="P28" s="17" t="str">
        <x:f>IF(COUNTA(A28:O28)=0,"",IF(OR(LEN(TRIM(A28&amp;""))=0,NOT(ISTEXT(A28)),NOT(EXACT(A28,TRIM(A28)))),"Check: ID missing or untrimmed",IF(OR(OR(ISNUMBER(FIND("*",A28)),ISNUMBER(FIND("?",A28)),ISNUMBER(FIND("~",A28))),OR(ISNUMBER(FIND("*",G28)),ISNUMBER(FIND("?",G28)),ISNUMBER(FIND("~",G28))),OR(ISNUMBER(FIND("*",I28)),ISNUMBER(FIND("?",I28)),ISNUMBER(FIND("~",I28)))),"Check: ID contains wildcard",IF(COUNTIFS($A$15:$A$74,A28)&gt;1,"Check: duplicate task ID",IF(OR(LEN(TRIM($B$6&amp;""))=0,NOT(IF(ISNUMBER($B$7),AND($B$7&gt;=1,$B$7&lt;=2958465,MOD($B$7,1)=0),FALSE)),NOT(IF(ISNUMBER($B$8),AND($B$8&gt;=1,$B$8&lt;=2958465,MOD($B$8,1)=0),FALSE)),NOT(IF(ISNUMBER($B$9),AND($B$9&gt;=1,$B$9&lt;=2958465,MOD($B$9,1)=0),FALSE)),$B$7&gt;$B$8),"Check: project setup",IF(OR(LEN(TRIM(B28&amp;""))=0,LEN(TRIM(C28&amp;""))=0,LEN(TRIM(D28&amp;""))=0),"Check: core fields missing",IF(NOT(IF(ISNUMBER(F28),AND(F28&gt;=0,F28&lt;=3650,MOD(F28,1)=0),FALSE)),"Check: duration must be whole 0-3650",IF(NOT(OR(EXACT(L28,"Not started"),EXACT(L28,"In progress"),EXACT(L28,"Blocked"),EXACT(L28,"Complete"),EXACT(L28,"Cancelled"))),"Check: task state invalid",IF(OR(AND(LEN(E28&amp;"")&gt;0,NOT(IF(ISNUMBER(E28),AND(E28&gt;=1,E28&lt;=2958465,MOD(E28,1)=0),FALSE))),AND(LEN(K28&amp;"")&gt;0,NOT(IF(ISNUMBER(K28),AND(K28&gt;=1,K28&lt;=2958465,MOD(K28,1)=0),FALSE))),AND(LEN(M28&amp;"")&gt;0,NOT(IF(ISNUMBER(M28),AND(M28&gt;=1,M28&lt;=2958465,MOD(M28,1)=0),FALSE)))),"Check: entered date invalid",IF(OR(AND(LEN(G28&amp;"")&gt;0,OR(LEN(TRIM(G28&amp;""))=0,NOT(ISTEXT(G28)),NOT(EXACT(G28,TRIM(G28))))),AND(LEN(I28&amp;"")&gt;0,OR(LEN(TRIM(I28&amp;""))=0,NOT(ISTEXT(I28)),NOT(EXACT(I28,TRIM(I28)))))),"Check: predecessor ID untrimmed",IF(OR(AND(LEN(G28&amp;"")&gt;0,NOT(IF(ISNUMBER(H28),AND(H28&gt;=0,H28&lt;=3650,MOD(H28,1)=0),FALSE))),AND(LEN(I28&amp;"")&gt;0,NOT(IF(ISNUMBER(J28),AND(J28&gt;=0,J28&lt;=3650,MOD(J28,1)=0),FALSE))),AND(LEN(G28&amp;"")=0,LEN(H28&amp;"")&gt;0),AND(LEN(I28&amp;"")=0,LEN(J28&amp;"")&gt;0)),"Check: lag needs linked predecessor",IF(AND(LEN(G28&amp;"")&gt;0,LEN(I28&amp;"")&gt;0,G28=I28),"Check: predecessor repeated",IF(AND(EXACT(L28,"Complete"),OR(LEN(M28&amp;"")=0,LEN(TRIM(N28&amp;""))=0)),"Check: completion record missing",IF(AND(LEN(M28&amp;"")&gt;0,OR(NOT(EXACT(L28,"Complete")),M28&gt;$B$9,M28&lt;$B$7)),"Check: actual finish inconsistent",IF(AND(NOT(EXACT(L28,"Complete")),LEN(TRIM(O28&amp;""))=0),"Check: next action or reason missing","Recorded")))))))))))))))</x:f>
      </x:c>
      <x:c r="Q28" s="17" t="str">
        <x:f>IF(LEN(P28&amp;"")=0,"",IF(P28&lt;&gt;"Recorded","Check: resolve input issue",IF(EXACT(L28,"Cancelled"),"Cancelled",IF(AND(LEN(G28&amp;"")&gt;0,COUNTIFS($A$15:$A$27,G28)&lt;&gt;1),"Check: predecessor absent or not earlier",IF(IF(LEN(G28&amp;"")=0,FALSE,NOT(EXACT(G28,INDEX($A$15:$A$27,MATCH(G28,$A$15:$A$27,0))))),"Check: predecessor case differs",IF(IF(LEN(G28&amp;"")=0,FALSE,NOT(ISNUMBER(INDEX($T$15:$T$27,MATCH(G28,$A$15:$A$27,0))))),"Check: predecessor finish unavailable",IF(AND(LEN(I28&amp;"")&gt;0,COUNTIFS($A$15:$A$27,I28)&lt;&gt;1),"Check: predecessor absent or not earlier",IF(IF(LEN(I28&amp;"")=0,FALSE,NOT(EXACT(I28,INDEX($A$15:$A$27,MATCH(I28,$A$15:$A$27,0))))),"Check: predecessor case differs",IF(IF(LEN(I28&amp;"")=0,FALSE,NOT(ISNUMBER(INDEX($T$15:$T$27,MATCH(I28,$A$15:$A$27,0))))),"Check: predecessor finish unavailable","Ready")))))))))</x:f>
      </x:c>
      <x:c r="R28" s="18" t="str">
        <x:f>IF(OR(Q28&lt;&gt;"Ready",AND(LEN(G28&amp;"")=0,LEN(I28&amp;"")=0)),"",IF(MAX(IF(LEN(G28&amp;"")=0,0,INDEX($T$15:$T$27,MATCH(G28,$A$15:$A$27,0))+1+H28),IF(LEN(I28&amp;"")=0,0,INDEX($T$15:$T$27,MATCH(I28,$A$15:$A$27,0))+1+J28))&gt;2958465,"Unavailable: date limit",MAX(IF(LEN(G28&amp;"")=0,0,INDEX($T$15:$T$27,MATCH(G28,$A$15:$A$27,0))+1+H28),IF(LEN(I28&amp;"")=0,0,INDEX($T$15:$T$27,MATCH(I28,$A$15:$A$27,0))+1+J28))))</x:f>
      </x:c>
      <x:c r="S28" s="18" t="str">
        <x:f>IF(Q28&lt;&gt;"Ready","",IF(AND(OR(LEN(G28&amp;"")&gt;0,LEN(I28&amp;"")&gt;0),NOT(ISNUMBER(R28))),"",MAX($B$7,IF(LEN(E28&amp;"")=0,0,E28),IF(LEN(R28&amp;"")=0,0,R28))))</x:f>
      </x:c>
      <x:c r="T28" s="18" t="str">
        <x:f>IF(NOT(ISNUMBER(S28)),"",IF(S28+MAX(F28-1,0)&gt;2958465,"",S28+MAX(F28-1,0)))</x:f>
      </x:c>
      <x:c r="U28" s="17" t="str">
        <x:f>IF(NOT(ISNUMBER(T28)),"",T28-IF(LEN(K28&amp;"")=0,$B$8,K28))</x:f>
      </x:c>
      <x:c r="V28" s="17" t="str">
        <x:f>IF(LEN(P28&amp;"")=0,"",IF(P28&lt;&gt;"Recorded","Check: resolve input issue",IF(EXACT(L28,"Cancelled"),"Cancelled",IF(Q28&lt;&gt;"Ready","Check: dependency unresolved",IF(NOT(ISNUMBER(T28)),"Check: date limit exceeded",IF(EXACT(L28,"Complete"),"Complete recorded",IF(EXACT(L28,"Blocked"),"Blocked",IF(T28&lt;$B$9,"Planned finish passed",IF(S28&lt;=$B$9,"Start date reached","Scheduled")))))))))</x:f>
      </x:c>
    </x:row>
    <x:row r="29" ht="52" customHeight="1">
      <x:c r="A29" s="9"/>
      <x:c r="B29" s="9"/>
      <x:c r="C29" s="9"/>
      <x:c r="D29" s="9"/>
      <x:c r="E29" s="10"/>
      <x:c r="F29" s="9"/>
      <x:c r="G29" s="9"/>
      <x:c r="H29" s="9"/>
      <x:c r="I29" s="9"/>
      <x:c r="J29" s="9"/>
      <x:c r="K29" s="10"/>
      <x:c r="L29" s="9"/>
      <x:c r="M29" s="10"/>
      <x:c r="N29" s="9"/>
      <x:c r="O29" s="9"/>
      <x:c r="P29" s="17" t="str">
        <x:f>IF(COUNTA(A29:O29)=0,"",IF(OR(LEN(TRIM(A29&amp;""))=0,NOT(ISTEXT(A29)),NOT(EXACT(A29,TRIM(A29)))),"Check: ID missing or untrimmed",IF(OR(OR(ISNUMBER(FIND("*",A29)),ISNUMBER(FIND("?",A29)),ISNUMBER(FIND("~",A29))),OR(ISNUMBER(FIND("*",G29)),ISNUMBER(FIND("?",G29)),ISNUMBER(FIND("~",G29))),OR(ISNUMBER(FIND("*",I29)),ISNUMBER(FIND("?",I29)),ISNUMBER(FIND("~",I29)))),"Check: ID contains wildcard",IF(COUNTIFS($A$15:$A$74,A29)&gt;1,"Check: duplicate task ID",IF(OR(LEN(TRIM($B$6&amp;""))=0,NOT(IF(ISNUMBER($B$7),AND($B$7&gt;=1,$B$7&lt;=2958465,MOD($B$7,1)=0),FALSE)),NOT(IF(ISNUMBER($B$8),AND($B$8&gt;=1,$B$8&lt;=2958465,MOD($B$8,1)=0),FALSE)),NOT(IF(ISNUMBER($B$9),AND($B$9&gt;=1,$B$9&lt;=2958465,MOD($B$9,1)=0),FALSE)),$B$7&gt;$B$8),"Check: project setup",IF(OR(LEN(TRIM(B29&amp;""))=0,LEN(TRIM(C29&amp;""))=0,LEN(TRIM(D29&amp;""))=0),"Check: core fields missing",IF(NOT(IF(ISNUMBER(F29),AND(F29&gt;=0,F29&lt;=3650,MOD(F29,1)=0),FALSE)),"Check: duration must be whole 0-3650",IF(NOT(OR(EXACT(L29,"Not started"),EXACT(L29,"In progress"),EXACT(L29,"Blocked"),EXACT(L29,"Complete"),EXACT(L29,"Cancelled"))),"Check: task state invalid",IF(OR(AND(LEN(E29&amp;"")&gt;0,NOT(IF(ISNUMBER(E29),AND(E29&gt;=1,E29&lt;=2958465,MOD(E29,1)=0),FALSE))),AND(LEN(K29&amp;"")&gt;0,NOT(IF(ISNUMBER(K29),AND(K29&gt;=1,K29&lt;=2958465,MOD(K29,1)=0),FALSE))),AND(LEN(M29&amp;"")&gt;0,NOT(IF(ISNUMBER(M29),AND(M29&gt;=1,M29&lt;=2958465,MOD(M29,1)=0),FALSE)))),"Check: entered date invalid",IF(OR(AND(LEN(G29&amp;"")&gt;0,OR(LEN(TRIM(G29&amp;""))=0,NOT(ISTEXT(G29)),NOT(EXACT(G29,TRIM(G29))))),AND(LEN(I29&amp;"")&gt;0,OR(LEN(TRIM(I29&amp;""))=0,NOT(ISTEXT(I29)),NOT(EXACT(I29,TRIM(I29)))))),"Check: predecessor ID untrimmed",IF(OR(AND(LEN(G29&amp;"")&gt;0,NOT(IF(ISNUMBER(H29),AND(H29&gt;=0,H29&lt;=3650,MOD(H29,1)=0),FALSE))),AND(LEN(I29&amp;"")&gt;0,NOT(IF(ISNUMBER(J29),AND(J29&gt;=0,J29&lt;=3650,MOD(J29,1)=0),FALSE))),AND(LEN(G29&amp;"")=0,LEN(H29&amp;"")&gt;0),AND(LEN(I29&amp;"")=0,LEN(J29&amp;"")&gt;0)),"Check: lag needs linked predecessor",IF(AND(LEN(G29&amp;"")&gt;0,LEN(I29&amp;"")&gt;0,G29=I29),"Check: predecessor repeated",IF(AND(EXACT(L29,"Complete"),OR(LEN(M29&amp;"")=0,LEN(TRIM(N29&amp;""))=0)),"Check: completion record missing",IF(AND(LEN(M29&amp;"")&gt;0,OR(NOT(EXACT(L29,"Complete")),M29&gt;$B$9,M29&lt;$B$7)),"Check: actual finish inconsistent",IF(AND(NOT(EXACT(L29,"Complete")),LEN(TRIM(O29&amp;""))=0),"Check: next action or reason missing","Recorded")))))))))))))))</x:f>
      </x:c>
      <x:c r="Q29" s="17" t="str">
        <x:f>IF(LEN(P29&amp;"")=0,"",IF(P29&lt;&gt;"Recorded","Check: resolve input issue",IF(EXACT(L29,"Cancelled"),"Cancelled",IF(AND(LEN(G29&amp;"")&gt;0,COUNTIFS($A$15:$A$28,G29)&lt;&gt;1),"Check: predecessor absent or not earlier",IF(IF(LEN(G29&amp;"")=0,FALSE,NOT(EXACT(G29,INDEX($A$15:$A$28,MATCH(G29,$A$15:$A$28,0))))),"Check: predecessor case differs",IF(IF(LEN(G29&amp;"")=0,FALSE,NOT(ISNUMBER(INDEX($T$15:$T$28,MATCH(G29,$A$15:$A$28,0))))),"Check: predecessor finish unavailable",IF(AND(LEN(I29&amp;"")&gt;0,COUNTIFS($A$15:$A$28,I29)&lt;&gt;1),"Check: predecessor absent or not earlier",IF(IF(LEN(I29&amp;"")=0,FALSE,NOT(EXACT(I29,INDEX($A$15:$A$28,MATCH(I29,$A$15:$A$28,0))))),"Check: predecessor case differs",IF(IF(LEN(I29&amp;"")=0,FALSE,NOT(ISNUMBER(INDEX($T$15:$T$28,MATCH(I29,$A$15:$A$28,0))))),"Check: predecessor finish unavailable","Ready")))))))))</x:f>
      </x:c>
      <x:c r="R29" s="18" t="str">
        <x:f>IF(OR(Q29&lt;&gt;"Ready",AND(LEN(G29&amp;"")=0,LEN(I29&amp;"")=0)),"",IF(MAX(IF(LEN(G29&amp;"")=0,0,INDEX($T$15:$T$28,MATCH(G29,$A$15:$A$28,0))+1+H29),IF(LEN(I29&amp;"")=0,0,INDEX($T$15:$T$28,MATCH(I29,$A$15:$A$28,0))+1+J29))&gt;2958465,"Unavailable: date limit",MAX(IF(LEN(G29&amp;"")=0,0,INDEX($T$15:$T$28,MATCH(G29,$A$15:$A$28,0))+1+H29),IF(LEN(I29&amp;"")=0,0,INDEX($T$15:$T$28,MATCH(I29,$A$15:$A$28,0))+1+J29))))</x:f>
      </x:c>
      <x:c r="S29" s="18" t="str">
        <x:f>IF(Q29&lt;&gt;"Ready","",IF(AND(OR(LEN(G29&amp;"")&gt;0,LEN(I29&amp;"")&gt;0),NOT(ISNUMBER(R29))),"",MAX($B$7,IF(LEN(E29&amp;"")=0,0,E29),IF(LEN(R29&amp;"")=0,0,R29))))</x:f>
      </x:c>
      <x:c r="T29" s="18" t="str">
        <x:f>IF(NOT(ISNUMBER(S29)),"",IF(S29+MAX(F29-1,0)&gt;2958465,"",S29+MAX(F29-1,0)))</x:f>
      </x:c>
      <x:c r="U29" s="17" t="str">
        <x:f>IF(NOT(ISNUMBER(T29)),"",T29-IF(LEN(K29&amp;"")=0,$B$8,K29))</x:f>
      </x:c>
      <x:c r="V29" s="17" t="str">
        <x:f>IF(LEN(P29&amp;"")=0,"",IF(P29&lt;&gt;"Recorded","Check: resolve input issue",IF(EXACT(L29,"Cancelled"),"Cancelled",IF(Q29&lt;&gt;"Ready","Check: dependency unresolved",IF(NOT(ISNUMBER(T29)),"Check: date limit exceeded",IF(EXACT(L29,"Complete"),"Complete recorded",IF(EXACT(L29,"Blocked"),"Blocked",IF(T29&lt;$B$9,"Planned finish passed",IF(S29&lt;=$B$9,"Start date reached","Scheduled")))))))))</x:f>
      </x:c>
    </x:row>
    <x:row r="30" ht="52" customHeight="1">
      <x:c r="A30" s="9"/>
      <x:c r="B30" s="9"/>
      <x:c r="C30" s="9"/>
      <x:c r="D30" s="9"/>
      <x:c r="E30" s="10"/>
      <x:c r="F30" s="9"/>
      <x:c r="G30" s="9"/>
      <x:c r="H30" s="9"/>
      <x:c r="I30" s="9"/>
      <x:c r="J30" s="9"/>
      <x:c r="K30" s="10"/>
      <x:c r="L30" s="9"/>
      <x:c r="M30" s="10"/>
      <x:c r="N30" s="9"/>
      <x:c r="O30" s="9"/>
      <x:c r="P30" s="17" t="str">
        <x:f>IF(COUNTA(A30:O30)=0,"",IF(OR(LEN(TRIM(A30&amp;""))=0,NOT(ISTEXT(A30)),NOT(EXACT(A30,TRIM(A30)))),"Check: ID missing or untrimmed",IF(OR(OR(ISNUMBER(FIND("*",A30)),ISNUMBER(FIND("?",A30)),ISNUMBER(FIND("~",A30))),OR(ISNUMBER(FIND("*",G30)),ISNUMBER(FIND("?",G30)),ISNUMBER(FIND("~",G30))),OR(ISNUMBER(FIND("*",I30)),ISNUMBER(FIND("?",I30)),ISNUMBER(FIND("~",I30)))),"Check: ID contains wildcard",IF(COUNTIFS($A$15:$A$74,A30)&gt;1,"Check: duplicate task ID",IF(OR(LEN(TRIM($B$6&amp;""))=0,NOT(IF(ISNUMBER($B$7),AND($B$7&gt;=1,$B$7&lt;=2958465,MOD($B$7,1)=0),FALSE)),NOT(IF(ISNUMBER($B$8),AND($B$8&gt;=1,$B$8&lt;=2958465,MOD($B$8,1)=0),FALSE)),NOT(IF(ISNUMBER($B$9),AND($B$9&gt;=1,$B$9&lt;=2958465,MOD($B$9,1)=0),FALSE)),$B$7&gt;$B$8),"Check: project setup",IF(OR(LEN(TRIM(B30&amp;""))=0,LEN(TRIM(C30&amp;""))=0,LEN(TRIM(D30&amp;""))=0),"Check: core fields missing",IF(NOT(IF(ISNUMBER(F30),AND(F30&gt;=0,F30&lt;=3650,MOD(F30,1)=0),FALSE)),"Check: duration must be whole 0-3650",IF(NOT(OR(EXACT(L30,"Not started"),EXACT(L30,"In progress"),EXACT(L30,"Blocked"),EXACT(L30,"Complete"),EXACT(L30,"Cancelled"))),"Check: task state invalid",IF(OR(AND(LEN(E30&amp;"")&gt;0,NOT(IF(ISNUMBER(E30),AND(E30&gt;=1,E30&lt;=2958465,MOD(E30,1)=0),FALSE))),AND(LEN(K30&amp;"")&gt;0,NOT(IF(ISNUMBER(K30),AND(K30&gt;=1,K30&lt;=2958465,MOD(K30,1)=0),FALSE))),AND(LEN(M30&amp;"")&gt;0,NOT(IF(ISNUMBER(M30),AND(M30&gt;=1,M30&lt;=2958465,MOD(M30,1)=0),FALSE)))),"Check: entered date invalid",IF(OR(AND(LEN(G30&amp;"")&gt;0,OR(LEN(TRIM(G30&amp;""))=0,NOT(ISTEXT(G30)),NOT(EXACT(G30,TRIM(G30))))),AND(LEN(I30&amp;"")&gt;0,OR(LEN(TRIM(I30&amp;""))=0,NOT(ISTEXT(I30)),NOT(EXACT(I30,TRIM(I30)))))),"Check: predecessor ID untrimmed",IF(OR(AND(LEN(G30&amp;"")&gt;0,NOT(IF(ISNUMBER(H30),AND(H30&gt;=0,H30&lt;=3650,MOD(H30,1)=0),FALSE))),AND(LEN(I30&amp;"")&gt;0,NOT(IF(ISNUMBER(J30),AND(J30&gt;=0,J30&lt;=3650,MOD(J30,1)=0),FALSE))),AND(LEN(G30&amp;"")=0,LEN(H30&amp;"")&gt;0),AND(LEN(I30&amp;"")=0,LEN(J30&amp;"")&gt;0)),"Check: lag needs linked predecessor",IF(AND(LEN(G30&amp;"")&gt;0,LEN(I30&amp;"")&gt;0,G30=I30),"Check: predecessor repeated",IF(AND(EXACT(L30,"Complete"),OR(LEN(M30&amp;"")=0,LEN(TRIM(N30&amp;""))=0)),"Check: completion record missing",IF(AND(LEN(M30&amp;"")&gt;0,OR(NOT(EXACT(L30,"Complete")),M30&gt;$B$9,M30&lt;$B$7)),"Check: actual finish inconsistent",IF(AND(NOT(EXACT(L30,"Complete")),LEN(TRIM(O30&amp;""))=0),"Check: next action or reason missing","Recorded")))))))))))))))</x:f>
      </x:c>
      <x:c r="Q30" s="17" t="str">
        <x:f>IF(LEN(P30&amp;"")=0,"",IF(P30&lt;&gt;"Recorded","Check: resolve input issue",IF(EXACT(L30,"Cancelled"),"Cancelled",IF(AND(LEN(G30&amp;"")&gt;0,COUNTIFS($A$15:$A$29,G30)&lt;&gt;1),"Check: predecessor absent or not earlier",IF(IF(LEN(G30&amp;"")=0,FALSE,NOT(EXACT(G30,INDEX($A$15:$A$29,MATCH(G30,$A$15:$A$29,0))))),"Check: predecessor case differs",IF(IF(LEN(G30&amp;"")=0,FALSE,NOT(ISNUMBER(INDEX($T$15:$T$29,MATCH(G30,$A$15:$A$29,0))))),"Check: predecessor finish unavailable",IF(AND(LEN(I30&amp;"")&gt;0,COUNTIFS($A$15:$A$29,I30)&lt;&gt;1),"Check: predecessor absent or not earlier",IF(IF(LEN(I30&amp;"")=0,FALSE,NOT(EXACT(I30,INDEX($A$15:$A$29,MATCH(I30,$A$15:$A$29,0))))),"Check: predecessor case differs",IF(IF(LEN(I30&amp;"")=0,FALSE,NOT(ISNUMBER(INDEX($T$15:$T$29,MATCH(I30,$A$15:$A$29,0))))),"Check: predecessor finish unavailable","Ready")))))))))</x:f>
      </x:c>
      <x:c r="R30" s="18" t="str">
        <x:f>IF(OR(Q30&lt;&gt;"Ready",AND(LEN(G30&amp;"")=0,LEN(I30&amp;"")=0)),"",IF(MAX(IF(LEN(G30&amp;"")=0,0,INDEX($T$15:$T$29,MATCH(G30,$A$15:$A$29,0))+1+H30),IF(LEN(I30&amp;"")=0,0,INDEX($T$15:$T$29,MATCH(I30,$A$15:$A$29,0))+1+J30))&gt;2958465,"Unavailable: date limit",MAX(IF(LEN(G30&amp;"")=0,0,INDEX($T$15:$T$29,MATCH(G30,$A$15:$A$29,0))+1+H30),IF(LEN(I30&amp;"")=0,0,INDEX($T$15:$T$29,MATCH(I30,$A$15:$A$29,0))+1+J30))))</x:f>
      </x:c>
      <x:c r="S30" s="18" t="str">
        <x:f>IF(Q30&lt;&gt;"Ready","",IF(AND(OR(LEN(G30&amp;"")&gt;0,LEN(I30&amp;"")&gt;0),NOT(ISNUMBER(R30))),"",MAX($B$7,IF(LEN(E30&amp;"")=0,0,E30),IF(LEN(R30&amp;"")=0,0,R30))))</x:f>
      </x:c>
      <x:c r="T30" s="18" t="str">
        <x:f>IF(NOT(ISNUMBER(S30)),"",IF(S30+MAX(F30-1,0)&gt;2958465,"",S30+MAX(F30-1,0)))</x:f>
      </x:c>
      <x:c r="U30" s="17" t="str">
        <x:f>IF(NOT(ISNUMBER(T30)),"",T30-IF(LEN(K30&amp;"")=0,$B$8,K30))</x:f>
      </x:c>
      <x:c r="V30" s="17" t="str">
        <x:f>IF(LEN(P30&amp;"")=0,"",IF(P30&lt;&gt;"Recorded","Check: resolve input issue",IF(EXACT(L30,"Cancelled"),"Cancelled",IF(Q30&lt;&gt;"Ready","Check: dependency unresolved",IF(NOT(ISNUMBER(T30)),"Check: date limit exceeded",IF(EXACT(L30,"Complete"),"Complete recorded",IF(EXACT(L30,"Blocked"),"Blocked",IF(T30&lt;$B$9,"Planned finish passed",IF(S30&lt;=$B$9,"Start date reached","Scheduled")))))))))</x:f>
      </x:c>
    </x:row>
    <x:row r="31" ht="52" customHeight="1">
      <x:c r="A31" s="9"/>
      <x:c r="B31" s="9"/>
      <x:c r="C31" s="9"/>
      <x:c r="D31" s="9"/>
      <x:c r="E31" s="10"/>
      <x:c r="F31" s="9"/>
      <x:c r="G31" s="9"/>
      <x:c r="H31" s="9"/>
      <x:c r="I31" s="9"/>
      <x:c r="J31" s="9"/>
      <x:c r="K31" s="10"/>
      <x:c r="L31" s="9"/>
      <x:c r="M31" s="10"/>
      <x:c r="N31" s="9"/>
      <x:c r="O31" s="9"/>
      <x:c r="P31" s="17" t="str">
        <x:f>IF(COUNTA(A31:O31)=0,"",IF(OR(LEN(TRIM(A31&amp;""))=0,NOT(ISTEXT(A31)),NOT(EXACT(A31,TRIM(A31)))),"Check: ID missing or untrimmed",IF(OR(OR(ISNUMBER(FIND("*",A31)),ISNUMBER(FIND("?",A31)),ISNUMBER(FIND("~",A31))),OR(ISNUMBER(FIND("*",G31)),ISNUMBER(FIND("?",G31)),ISNUMBER(FIND("~",G31))),OR(ISNUMBER(FIND("*",I31)),ISNUMBER(FIND("?",I31)),ISNUMBER(FIND("~",I31)))),"Check: ID contains wildcard",IF(COUNTIFS($A$15:$A$74,A31)&gt;1,"Check: duplicate task ID",IF(OR(LEN(TRIM($B$6&amp;""))=0,NOT(IF(ISNUMBER($B$7),AND($B$7&gt;=1,$B$7&lt;=2958465,MOD($B$7,1)=0),FALSE)),NOT(IF(ISNUMBER($B$8),AND($B$8&gt;=1,$B$8&lt;=2958465,MOD($B$8,1)=0),FALSE)),NOT(IF(ISNUMBER($B$9),AND($B$9&gt;=1,$B$9&lt;=2958465,MOD($B$9,1)=0),FALSE)),$B$7&gt;$B$8),"Check: project setup",IF(OR(LEN(TRIM(B31&amp;""))=0,LEN(TRIM(C31&amp;""))=0,LEN(TRIM(D31&amp;""))=0),"Check: core fields missing",IF(NOT(IF(ISNUMBER(F31),AND(F31&gt;=0,F31&lt;=3650,MOD(F31,1)=0),FALSE)),"Check: duration must be whole 0-3650",IF(NOT(OR(EXACT(L31,"Not started"),EXACT(L31,"In progress"),EXACT(L31,"Blocked"),EXACT(L31,"Complete"),EXACT(L31,"Cancelled"))),"Check: task state invalid",IF(OR(AND(LEN(E31&amp;"")&gt;0,NOT(IF(ISNUMBER(E31),AND(E31&gt;=1,E31&lt;=2958465,MOD(E31,1)=0),FALSE))),AND(LEN(K31&amp;"")&gt;0,NOT(IF(ISNUMBER(K31),AND(K31&gt;=1,K31&lt;=2958465,MOD(K31,1)=0),FALSE))),AND(LEN(M31&amp;"")&gt;0,NOT(IF(ISNUMBER(M31),AND(M31&gt;=1,M31&lt;=2958465,MOD(M31,1)=0),FALSE)))),"Check: entered date invalid",IF(OR(AND(LEN(G31&amp;"")&gt;0,OR(LEN(TRIM(G31&amp;""))=0,NOT(ISTEXT(G31)),NOT(EXACT(G31,TRIM(G31))))),AND(LEN(I31&amp;"")&gt;0,OR(LEN(TRIM(I31&amp;""))=0,NOT(ISTEXT(I31)),NOT(EXACT(I31,TRIM(I31)))))),"Check: predecessor ID untrimmed",IF(OR(AND(LEN(G31&amp;"")&gt;0,NOT(IF(ISNUMBER(H31),AND(H31&gt;=0,H31&lt;=3650,MOD(H31,1)=0),FALSE))),AND(LEN(I31&amp;"")&gt;0,NOT(IF(ISNUMBER(J31),AND(J31&gt;=0,J31&lt;=3650,MOD(J31,1)=0),FALSE))),AND(LEN(G31&amp;"")=0,LEN(H31&amp;"")&gt;0),AND(LEN(I31&amp;"")=0,LEN(J31&amp;"")&gt;0)),"Check: lag needs linked predecessor",IF(AND(LEN(G31&amp;"")&gt;0,LEN(I31&amp;"")&gt;0,G31=I31),"Check: predecessor repeated",IF(AND(EXACT(L31,"Complete"),OR(LEN(M31&amp;"")=0,LEN(TRIM(N31&amp;""))=0)),"Check: completion record missing",IF(AND(LEN(M31&amp;"")&gt;0,OR(NOT(EXACT(L31,"Complete")),M31&gt;$B$9,M31&lt;$B$7)),"Check: actual finish inconsistent",IF(AND(NOT(EXACT(L31,"Complete")),LEN(TRIM(O31&amp;""))=0),"Check: next action or reason missing","Recorded")))))))))))))))</x:f>
      </x:c>
      <x:c r="Q31" s="17" t="str">
        <x:f>IF(LEN(P31&amp;"")=0,"",IF(P31&lt;&gt;"Recorded","Check: resolve input issue",IF(EXACT(L31,"Cancelled"),"Cancelled",IF(AND(LEN(G31&amp;"")&gt;0,COUNTIFS($A$15:$A$30,G31)&lt;&gt;1),"Check: predecessor absent or not earlier",IF(IF(LEN(G31&amp;"")=0,FALSE,NOT(EXACT(G31,INDEX($A$15:$A$30,MATCH(G31,$A$15:$A$30,0))))),"Check: predecessor case differs",IF(IF(LEN(G31&amp;"")=0,FALSE,NOT(ISNUMBER(INDEX($T$15:$T$30,MATCH(G31,$A$15:$A$30,0))))),"Check: predecessor finish unavailable",IF(AND(LEN(I31&amp;"")&gt;0,COUNTIFS($A$15:$A$30,I31)&lt;&gt;1),"Check: predecessor absent or not earlier",IF(IF(LEN(I31&amp;"")=0,FALSE,NOT(EXACT(I31,INDEX($A$15:$A$30,MATCH(I31,$A$15:$A$30,0))))),"Check: predecessor case differs",IF(IF(LEN(I31&amp;"")=0,FALSE,NOT(ISNUMBER(INDEX($T$15:$T$30,MATCH(I31,$A$15:$A$30,0))))),"Check: predecessor finish unavailable","Ready")))))))))</x:f>
      </x:c>
      <x:c r="R31" s="18" t="str">
        <x:f>IF(OR(Q31&lt;&gt;"Ready",AND(LEN(G31&amp;"")=0,LEN(I31&amp;"")=0)),"",IF(MAX(IF(LEN(G31&amp;"")=0,0,INDEX($T$15:$T$30,MATCH(G31,$A$15:$A$30,0))+1+H31),IF(LEN(I31&amp;"")=0,0,INDEX($T$15:$T$30,MATCH(I31,$A$15:$A$30,0))+1+J31))&gt;2958465,"Unavailable: date limit",MAX(IF(LEN(G31&amp;"")=0,0,INDEX($T$15:$T$30,MATCH(G31,$A$15:$A$30,0))+1+H31),IF(LEN(I31&amp;"")=0,0,INDEX($T$15:$T$30,MATCH(I31,$A$15:$A$30,0))+1+J31))))</x:f>
      </x:c>
      <x:c r="S31" s="18" t="str">
        <x:f>IF(Q31&lt;&gt;"Ready","",IF(AND(OR(LEN(G31&amp;"")&gt;0,LEN(I31&amp;"")&gt;0),NOT(ISNUMBER(R31))),"",MAX($B$7,IF(LEN(E31&amp;"")=0,0,E31),IF(LEN(R31&amp;"")=0,0,R31))))</x:f>
      </x:c>
      <x:c r="T31" s="18" t="str">
        <x:f>IF(NOT(ISNUMBER(S31)),"",IF(S31+MAX(F31-1,0)&gt;2958465,"",S31+MAX(F31-1,0)))</x:f>
      </x:c>
      <x:c r="U31" s="17" t="str">
        <x:f>IF(NOT(ISNUMBER(T31)),"",T31-IF(LEN(K31&amp;"")=0,$B$8,K31))</x:f>
      </x:c>
      <x:c r="V31" s="17" t="str">
        <x:f>IF(LEN(P31&amp;"")=0,"",IF(P31&lt;&gt;"Recorded","Check: resolve input issue",IF(EXACT(L31,"Cancelled"),"Cancelled",IF(Q31&lt;&gt;"Ready","Check: dependency unresolved",IF(NOT(ISNUMBER(T31)),"Check: date limit exceeded",IF(EXACT(L31,"Complete"),"Complete recorded",IF(EXACT(L31,"Blocked"),"Blocked",IF(T31&lt;$B$9,"Planned finish passed",IF(S31&lt;=$B$9,"Start date reached","Scheduled")))))))))</x:f>
      </x:c>
    </x:row>
    <x:row r="32" ht="52" customHeight="1">
      <x:c r="A32" s="9"/>
      <x:c r="B32" s="9"/>
      <x:c r="C32" s="9"/>
      <x:c r="D32" s="9"/>
      <x:c r="E32" s="10"/>
      <x:c r="F32" s="9"/>
      <x:c r="G32" s="9"/>
      <x:c r="H32" s="9"/>
      <x:c r="I32" s="9"/>
      <x:c r="J32" s="9"/>
      <x:c r="K32" s="10"/>
      <x:c r="L32" s="9"/>
      <x:c r="M32" s="10"/>
      <x:c r="N32" s="9"/>
      <x:c r="O32" s="9"/>
      <x:c r="P32" s="17" t="str">
        <x:f>IF(COUNTA(A32:O32)=0,"",IF(OR(LEN(TRIM(A32&amp;""))=0,NOT(ISTEXT(A32)),NOT(EXACT(A32,TRIM(A32)))),"Check: ID missing or untrimmed",IF(OR(OR(ISNUMBER(FIND("*",A32)),ISNUMBER(FIND("?",A32)),ISNUMBER(FIND("~",A32))),OR(ISNUMBER(FIND("*",G32)),ISNUMBER(FIND("?",G32)),ISNUMBER(FIND("~",G32))),OR(ISNUMBER(FIND("*",I32)),ISNUMBER(FIND("?",I32)),ISNUMBER(FIND("~",I32)))),"Check: ID contains wildcard",IF(COUNTIFS($A$15:$A$74,A32)&gt;1,"Check: duplicate task ID",IF(OR(LEN(TRIM($B$6&amp;""))=0,NOT(IF(ISNUMBER($B$7),AND($B$7&gt;=1,$B$7&lt;=2958465,MOD($B$7,1)=0),FALSE)),NOT(IF(ISNUMBER($B$8),AND($B$8&gt;=1,$B$8&lt;=2958465,MOD($B$8,1)=0),FALSE)),NOT(IF(ISNUMBER($B$9),AND($B$9&gt;=1,$B$9&lt;=2958465,MOD($B$9,1)=0),FALSE)),$B$7&gt;$B$8),"Check: project setup",IF(OR(LEN(TRIM(B32&amp;""))=0,LEN(TRIM(C32&amp;""))=0,LEN(TRIM(D32&amp;""))=0),"Check: core fields missing",IF(NOT(IF(ISNUMBER(F32),AND(F32&gt;=0,F32&lt;=3650,MOD(F32,1)=0),FALSE)),"Check: duration must be whole 0-3650",IF(NOT(OR(EXACT(L32,"Not started"),EXACT(L32,"In progress"),EXACT(L32,"Blocked"),EXACT(L32,"Complete"),EXACT(L32,"Cancelled"))),"Check: task state invalid",IF(OR(AND(LEN(E32&amp;"")&gt;0,NOT(IF(ISNUMBER(E32),AND(E32&gt;=1,E32&lt;=2958465,MOD(E32,1)=0),FALSE))),AND(LEN(K32&amp;"")&gt;0,NOT(IF(ISNUMBER(K32),AND(K32&gt;=1,K32&lt;=2958465,MOD(K32,1)=0),FALSE))),AND(LEN(M32&amp;"")&gt;0,NOT(IF(ISNUMBER(M32),AND(M32&gt;=1,M32&lt;=2958465,MOD(M32,1)=0),FALSE)))),"Check: entered date invalid",IF(OR(AND(LEN(G32&amp;"")&gt;0,OR(LEN(TRIM(G32&amp;""))=0,NOT(ISTEXT(G32)),NOT(EXACT(G32,TRIM(G32))))),AND(LEN(I32&amp;"")&gt;0,OR(LEN(TRIM(I32&amp;""))=0,NOT(ISTEXT(I32)),NOT(EXACT(I32,TRIM(I32)))))),"Check: predecessor ID untrimmed",IF(OR(AND(LEN(G32&amp;"")&gt;0,NOT(IF(ISNUMBER(H32),AND(H32&gt;=0,H32&lt;=3650,MOD(H32,1)=0),FALSE))),AND(LEN(I32&amp;"")&gt;0,NOT(IF(ISNUMBER(J32),AND(J32&gt;=0,J32&lt;=3650,MOD(J32,1)=0),FALSE))),AND(LEN(G32&amp;"")=0,LEN(H32&amp;"")&gt;0),AND(LEN(I32&amp;"")=0,LEN(J32&amp;"")&gt;0)),"Check: lag needs linked predecessor",IF(AND(LEN(G32&amp;"")&gt;0,LEN(I32&amp;"")&gt;0,G32=I32),"Check: predecessor repeated",IF(AND(EXACT(L32,"Complete"),OR(LEN(M32&amp;"")=0,LEN(TRIM(N32&amp;""))=0)),"Check: completion record missing",IF(AND(LEN(M32&amp;"")&gt;0,OR(NOT(EXACT(L32,"Complete")),M32&gt;$B$9,M32&lt;$B$7)),"Check: actual finish inconsistent",IF(AND(NOT(EXACT(L32,"Complete")),LEN(TRIM(O32&amp;""))=0),"Check: next action or reason missing","Recorded")))))))))))))))</x:f>
      </x:c>
      <x:c r="Q32" s="17" t="str">
        <x:f>IF(LEN(P32&amp;"")=0,"",IF(P32&lt;&gt;"Recorded","Check: resolve input issue",IF(EXACT(L32,"Cancelled"),"Cancelled",IF(AND(LEN(G32&amp;"")&gt;0,COUNTIFS($A$15:$A$31,G32)&lt;&gt;1),"Check: predecessor absent or not earlier",IF(IF(LEN(G32&amp;"")=0,FALSE,NOT(EXACT(G32,INDEX($A$15:$A$31,MATCH(G32,$A$15:$A$31,0))))),"Check: predecessor case differs",IF(IF(LEN(G32&amp;"")=0,FALSE,NOT(ISNUMBER(INDEX($T$15:$T$31,MATCH(G32,$A$15:$A$31,0))))),"Check: predecessor finish unavailable",IF(AND(LEN(I32&amp;"")&gt;0,COUNTIFS($A$15:$A$31,I32)&lt;&gt;1),"Check: predecessor absent or not earlier",IF(IF(LEN(I32&amp;"")=0,FALSE,NOT(EXACT(I32,INDEX($A$15:$A$31,MATCH(I32,$A$15:$A$31,0))))),"Check: predecessor case differs",IF(IF(LEN(I32&amp;"")=0,FALSE,NOT(ISNUMBER(INDEX($T$15:$T$31,MATCH(I32,$A$15:$A$31,0))))),"Check: predecessor finish unavailable","Ready")))))))))</x:f>
      </x:c>
      <x:c r="R32" s="18" t="str">
        <x:f>IF(OR(Q32&lt;&gt;"Ready",AND(LEN(G32&amp;"")=0,LEN(I32&amp;"")=0)),"",IF(MAX(IF(LEN(G32&amp;"")=0,0,INDEX($T$15:$T$31,MATCH(G32,$A$15:$A$31,0))+1+H32),IF(LEN(I32&amp;"")=0,0,INDEX($T$15:$T$31,MATCH(I32,$A$15:$A$31,0))+1+J32))&gt;2958465,"Unavailable: date limit",MAX(IF(LEN(G32&amp;"")=0,0,INDEX($T$15:$T$31,MATCH(G32,$A$15:$A$31,0))+1+H32),IF(LEN(I32&amp;"")=0,0,INDEX($T$15:$T$31,MATCH(I32,$A$15:$A$31,0))+1+J32))))</x:f>
      </x:c>
      <x:c r="S32" s="18" t="str">
        <x:f>IF(Q32&lt;&gt;"Ready","",IF(AND(OR(LEN(G32&amp;"")&gt;0,LEN(I32&amp;"")&gt;0),NOT(ISNUMBER(R32))),"",MAX($B$7,IF(LEN(E32&amp;"")=0,0,E32),IF(LEN(R32&amp;"")=0,0,R32))))</x:f>
      </x:c>
      <x:c r="T32" s="18" t="str">
        <x:f>IF(NOT(ISNUMBER(S32)),"",IF(S32+MAX(F32-1,0)&gt;2958465,"",S32+MAX(F32-1,0)))</x:f>
      </x:c>
      <x:c r="U32" s="17" t="str">
        <x:f>IF(NOT(ISNUMBER(T32)),"",T32-IF(LEN(K32&amp;"")=0,$B$8,K32))</x:f>
      </x:c>
      <x:c r="V32" s="17" t="str">
        <x:f>IF(LEN(P32&amp;"")=0,"",IF(P32&lt;&gt;"Recorded","Check: resolve input issue",IF(EXACT(L32,"Cancelled"),"Cancelled",IF(Q32&lt;&gt;"Ready","Check: dependency unresolved",IF(NOT(ISNUMBER(T32)),"Check: date limit exceeded",IF(EXACT(L32,"Complete"),"Complete recorded",IF(EXACT(L32,"Blocked"),"Blocked",IF(T32&lt;$B$9,"Planned finish passed",IF(S32&lt;=$B$9,"Start date reached","Scheduled")))))))))</x:f>
      </x:c>
    </x:row>
    <x:row r="33" ht="52" customHeight="1">
      <x:c r="A33" s="9"/>
      <x:c r="B33" s="9"/>
      <x:c r="C33" s="9"/>
      <x:c r="D33" s="9"/>
      <x:c r="E33" s="10"/>
      <x:c r="F33" s="9"/>
      <x:c r="G33" s="9"/>
      <x:c r="H33" s="9"/>
      <x:c r="I33" s="9"/>
      <x:c r="J33" s="9"/>
      <x:c r="K33" s="10"/>
      <x:c r="L33" s="9"/>
      <x:c r="M33" s="10"/>
      <x:c r="N33" s="9"/>
      <x:c r="O33" s="9"/>
      <x:c r="P33" s="17" t="str">
        <x:f>IF(COUNTA(A33:O33)=0,"",IF(OR(LEN(TRIM(A33&amp;""))=0,NOT(ISTEXT(A33)),NOT(EXACT(A33,TRIM(A33)))),"Check: ID missing or untrimmed",IF(OR(OR(ISNUMBER(FIND("*",A33)),ISNUMBER(FIND("?",A33)),ISNUMBER(FIND("~",A33))),OR(ISNUMBER(FIND("*",G33)),ISNUMBER(FIND("?",G33)),ISNUMBER(FIND("~",G33))),OR(ISNUMBER(FIND("*",I33)),ISNUMBER(FIND("?",I33)),ISNUMBER(FIND("~",I33)))),"Check: ID contains wildcard",IF(COUNTIFS($A$15:$A$74,A33)&gt;1,"Check: duplicate task ID",IF(OR(LEN(TRIM($B$6&amp;""))=0,NOT(IF(ISNUMBER($B$7),AND($B$7&gt;=1,$B$7&lt;=2958465,MOD($B$7,1)=0),FALSE)),NOT(IF(ISNUMBER($B$8),AND($B$8&gt;=1,$B$8&lt;=2958465,MOD($B$8,1)=0),FALSE)),NOT(IF(ISNUMBER($B$9),AND($B$9&gt;=1,$B$9&lt;=2958465,MOD($B$9,1)=0),FALSE)),$B$7&gt;$B$8),"Check: project setup",IF(OR(LEN(TRIM(B33&amp;""))=0,LEN(TRIM(C33&amp;""))=0,LEN(TRIM(D33&amp;""))=0),"Check: core fields missing",IF(NOT(IF(ISNUMBER(F33),AND(F33&gt;=0,F33&lt;=3650,MOD(F33,1)=0),FALSE)),"Check: duration must be whole 0-3650",IF(NOT(OR(EXACT(L33,"Not started"),EXACT(L33,"In progress"),EXACT(L33,"Blocked"),EXACT(L33,"Complete"),EXACT(L33,"Cancelled"))),"Check: task state invalid",IF(OR(AND(LEN(E33&amp;"")&gt;0,NOT(IF(ISNUMBER(E33),AND(E33&gt;=1,E33&lt;=2958465,MOD(E33,1)=0),FALSE))),AND(LEN(K33&amp;"")&gt;0,NOT(IF(ISNUMBER(K33),AND(K33&gt;=1,K33&lt;=2958465,MOD(K33,1)=0),FALSE))),AND(LEN(M33&amp;"")&gt;0,NOT(IF(ISNUMBER(M33),AND(M33&gt;=1,M33&lt;=2958465,MOD(M33,1)=0),FALSE)))),"Check: entered date invalid",IF(OR(AND(LEN(G33&amp;"")&gt;0,OR(LEN(TRIM(G33&amp;""))=0,NOT(ISTEXT(G33)),NOT(EXACT(G33,TRIM(G33))))),AND(LEN(I33&amp;"")&gt;0,OR(LEN(TRIM(I33&amp;""))=0,NOT(ISTEXT(I33)),NOT(EXACT(I33,TRIM(I33)))))),"Check: predecessor ID untrimmed",IF(OR(AND(LEN(G33&amp;"")&gt;0,NOT(IF(ISNUMBER(H33),AND(H33&gt;=0,H33&lt;=3650,MOD(H33,1)=0),FALSE))),AND(LEN(I33&amp;"")&gt;0,NOT(IF(ISNUMBER(J33),AND(J33&gt;=0,J33&lt;=3650,MOD(J33,1)=0),FALSE))),AND(LEN(G33&amp;"")=0,LEN(H33&amp;"")&gt;0),AND(LEN(I33&amp;"")=0,LEN(J33&amp;"")&gt;0)),"Check: lag needs linked predecessor",IF(AND(LEN(G33&amp;"")&gt;0,LEN(I33&amp;"")&gt;0,G33=I33),"Check: predecessor repeated",IF(AND(EXACT(L33,"Complete"),OR(LEN(M33&amp;"")=0,LEN(TRIM(N33&amp;""))=0)),"Check: completion record missing",IF(AND(LEN(M33&amp;"")&gt;0,OR(NOT(EXACT(L33,"Complete")),M33&gt;$B$9,M33&lt;$B$7)),"Check: actual finish inconsistent",IF(AND(NOT(EXACT(L33,"Complete")),LEN(TRIM(O33&amp;""))=0),"Check: next action or reason missing","Recorded")))))))))))))))</x:f>
      </x:c>
      <x:c r="Q33" s="17" t="str">
        <x:f>IF(LEN(P33&amp;"")=0,"",IF(P33&lt;&gt;"Recorded","Check: resolve input issue",IF(EXACT(L33,"Cancelled"),"Cancelled",IF(AND(LEN(G33&amp;"")&gt;0,COUNTIFS($A$15:$A$32,G33)&lt;&gt;1),"Check: predecessor absent or not earlier",IF(IF(LEN(G33&amp;"")=0,FALSE,NOT(EXACT(G33,INDEX($A$15:$A$32,MATCH(G33,$A$15:$A$32,0))))),"Check: predecessor case differs",IF(IF(LEN(G33&amp;"")=0,FALSE,NOT(ISNUMBER(INDEX($T$15:$T$32,MATCH(G33,$A$15:$A$32,0))))),"Check: predecessor finish unavailable",IF(AND(LEN(I33&amp;"")&gt;0,COUNTIFS($A$15:$A$32,I33)&lt;&gt;1),"Check: predecessor absent or not earlier",IF(IF(LEN(I33&amp;"")=0,FALSE,NOT(EXACT(I33,INDEX($A$15:$A$32,MATCH(I33,$A$15:$A$32,0))))),"Check: predecessor case differs",IF(IF(LEN(I33&amp;"")=0,FALSE,NOT(ISNUMBER(INDEX($T$15:$T$32,MATCH(I33,$A$15:$A$32,0))))),"Check: predecessor finish unavailable","Ready")))))))))</x:f>
      </x:c>
      <x:c r="R33" s="18" t="str">
        <x:f>IF(OR(Q33&lt;&gt;"Ready",AND(LEN(G33&amp;"")=0,LEN(I33&amp;"")=0)),"",IF(MAX(IF(LEN(G33&amp;"")=0,0,INDEX($T$15:$T$32,MATCH(G33,$A$15:$A$32,0))+1+H33),IF(LEN(I33&amp;"")=0,0,INDEX($T$15:$T$32,MATCH(I33,$A$15:$A$32,0))+1+J33))&gt;2958465,"Unavailable: date limit",MAX(IF(LEN(G33&amp;"")=0,0,INDEX($T$15:$T$32,MATCH(G33,$A$15:$A$32,0))+1+H33),IF(LEN(I33&amp;"")=0,0,INDEX($T$15:$T$32,MATCH(I33,$A$15:$A$32,0))+1+J33))))</x:f>
      </x:c>
      <x:c r="S33" s="18" t="str">
        <x:f>IF(Q33&lt;&gt;"Ready","",IF(AND(OR(LEN(G33&amp;"")&gt;0,LEN(I33&amp;"")&gt;0),NOT(ISNUMBER(R33))),"",MAX($B$7,IF(LEN(E33&amp;"")=0,0,E33),IF(LEN(R33&amp;"")=0,0,R33))))</x:f>
      </x:c>
      <x:c r="T33" s="18" t="str">
        <x:f>IF(NOT(ISNUMBER(S33)),"",IF(S33+MAX(F33-1,0)&gt;2958465,"",S33+MAX(F33-1,0)))</x:f>
      </x:c>
      <x:c r="U33" s="17" t="str">
        <x:f>IF(NOT(ISNUMBER(T33)),"",T33-IF(LEN(K33&amp;"")=0,$B$8,K33))</x:f>
      </x:c>
      <x:c r="V33" s="17" t="str">
        <x:f>IF(LEN(P33&amp;"")=0,"",IF(P33&lt;&gt;"Recorded","Check: resolve input issue",IF(EXACT(L33,"Cancelled"),"Cancelled",IF(Q33&lt;&gt;"Ready","Check: dependency unresolved",IF(NOT(ISNUMBER(T33)),"Check: date limit exceeded",IF(EXACT(L33,"Complete"),"Complete recorded",IF(EXACT(L33,"Blocked"),"Blocked",IF(T33&lt;$B$9,"Planned finish passed",IF(S33&lt;=$B$9,"Start date reached","Scheduled")))))))))</x:f>
      </x:c>
    </x:row>
    <x:row r="34" ht="52" customHeight="1">
      <x:c r="A34" s="9"/>
      <x:c r="B34" s="9"/>
      <x:c r="C34" s="9"/>
      <x:c r="D34" s="9"/>
      <x:c r="E34" s="10"/>
      <x:c r="F34" s="9"/>
      <x:c r="G34" s="9"/>
      <x:c r="H34" s="9"/>
      <x:c r="I34" s="9"/>
      <x:c r="J34" s="9"/>
      <x:c r="K34" s="10"/>
      <x:c r="L34" s="9"/>
      <x:c r="M34" s="10"/>
      <x:c r="N34" s="9"/>
      <x:c r="O34" s="9"/>
      <x:c r="P34" s="17" t="str">
        <x:f>IF(COUNTA(A34:O34)=0,"",IF(OR(LEN(TRIM(A34&amp;""))=0,NOT(ISTEXT(A34)),NOT(EXACT(A34,TRIM(A34)))),"Check: ID missing or untrimmed",IF(OR(OR(ISNUMBER(FIND("*",A34)),ISNUMBER(FIND("?",A34)),ISNUMBER(FIND("~",A34))),OR(ISNUMBER(FIND("*",G34)),ISNUMBER(FIND("?",G34)),ISNUMBER(FIND("~",G34))),OR(ISNUMBER(FIND("*",I34)),ISNUMBER(FIND("?",I34)),ISNUMBER(FIND("~",I34)))),"Check: ID contains wildcard",IF(COUNTIFS($A$15:$A$74,A34)&gt;1,"Check: duplicate task ID",IF(OR(LEN(TRIM($B$6&amp;""))=0,NOT(IF(ISNUMBER($B$7),AND($B$7&gt;=1,$B$7&lt;=2958465,MOD($B$7,1)=0),FALSE)),NOT(IF(ISNUMBER($B$8),AND($B$8&gt;=1,$B$8&lt;=2958465,MOD($B$8,1)=0),FALSE)),NOT(IF(ISNUMBER($B$9),AND($B$9&gt;=1,$B$9&lt;=2958465,MOD($B$9,1)=0),FALSE)),$B$7&gt;$B$8),"Check: project setup",IF(OR(LEN(TRIM(B34&amp;""))=0,LEN(TRIM(C34&amp;""))=0,LEN(TRIM(D34&amp;""))=0),"Check: core fields missing",IF(NOT(IF(ISNUMBER(F34),AND(F34&gt;=0,F34&lt;=3650,MOD(F34,1)=0),FALSE)),"Check: duration must be whole 0-3650",IF(NOT(OR(EXACT(L34,"Not started"),EXACT(L34,"In progress"),EXACT(L34,"Blocked"),EXACT(L34,"Complete"),EXACT(L34,"Cancelled"))),"Check: task state invalid",IF(OR(AND(LEN(E34&amp;"")&gt;0,NOT(IF(ISNUMBER(E34),AND(E34&gt;=1,E34&lt;=2958465,MOD(E34,1)=0),FALSE))),AND(LEN(K34&amp;"")&gt;0,NOT(IF(ISNUMBER(K34),AND(K34&gt;=1,K34&lt;=2958465,MOD(K34,1)=0),FALSE))),AND(LEN(M34&amp;"")&gt;0,NOT(IF(ISNUMBER(M34),AND(M34&gt;=1,M34&lt;=2958465,MOD(M34,1)=0),FALSE)))),"Check: entered date invalid",IF(OR(AND(LEN(G34&amp;"")&gt;0,OR(LEN(TRIM(G34&amp;""))=0,NOT(ISTEXT(G34)),NOT(EXACT(G34,TRIM(G34))))),AND(LEN(I34&amp;"")&gt;0,OR(LEN(TRIM(I34&amp;""))=0,NOT(ISTEXT(I34)),NOT(EXACT(I34,TRIM(I34)))))),"Check: predecessor ID untrimmed",IF(OR(AND(LEN(G34&amp;"")&gt;0,NOT(IF(ISNUMBER(H34),AND(H34&gt;=0,H34&lt;=3650,MOD(H34,1)=0),FALSE))),AND(LEN(I34&amp;"")&gt;0,NOT(IF(ISNUMBER(J34),AND(J34&gt;=0,J34&lt;=3650,MOD(J34,1)=0),FALSE))),AND(LEN(G34&amp;"")=0,LEN(H34&amp;"")&gt;0),AND(LEN(I34&amp;"")=0,LEN(J34&amp;"")&gt;0)),"Check: lag needs linked predecessor",IF(AND(LEN(G34&amp;"")&gt;0,LEN(I34&amp;"")&gt;0,G34=I34),"Check: predecessor repeated",IF(AND(EXACT(L34,"Complete"),OR(LEN(M34&amp;"")=0,LEN(TRIM(N34&amp;""))=0)),"Check: completion record missing",IF(AND(LEN(M34&amp;"")&gt;0,OR(NOT(EXACT(L34,"Complete")),M34&gt;$B$9,M34&lt;$B$7)),"Check: actual finish inconsistent",IF(AND(NOT(EXACT(L34,"Complete")),LEN(TRIM(O34&amp;""))=0),"Check: next action or reason missing","Recorded")))))))))))))))</x:f>
      </x:c>
      <x:c r="Q34" s="17" t="str">
        <x:f>IF(LEN(P34&amp;"")=0,"",IF(P34&lt;&gt;"Recorded","Check: resolve input issue",IF(EXACT(L34,"Cancelled"),"Cancelled",IF(AND(LEN(G34&amp;"")&gt;0,COUNTIFS($A$15:$A$33,G34)&lt;&gt;1),"Check: predecessor absent or not earlier",IF(IF(LEN(G34&amp;"")=0,FALSE,NOT(EXACT(G34,INDEX($A$15:$A$33,MATCH(G34,$A$15:$A$33,0))))),"Check: predecessor case differs",IF(IF(LEN(G34&amp;"")=0,FALSE,NOT(ISNUMBER(INDEX($T$15:$T$33,MATCH(G34,$A$15:$A$33,0))))),"Check: predecessor finish unavailable",IF(AND(LEN(I34&amp;"")&gt;0,COUNTIFS($A$15:$A$33,I34)&lt;&gt;1),"Check: predecessor absent or not earlier",IF(IF(LEN(I34&amp;"")=0,FALSE,NOT(EXACT(I34,INDEX($A$15:$A$33,MATCH(I34,$A$15:$A$33,0))))),"Check: predecessor case differs",IF(IF(LEN(I34&amp;"")=0,FALSE,NOT(ISNUMBER(INDEX($T$15:$T$33,MATCH(I34,$A$15:$A$33,0))))),"Check: predecessor finish unavailable","Ready")))))))))</x:f>
      </x:c>
      <x:c r="R34" s="18" t="str">
        <x:f>IF(OR(Q34&lt;&gt;"Ready",AND(LEN(G34&amp;"")=0,LEN(I34&amp;"")=0)),"",IF(MAX(IF(LEN(G34&amp;"")=0,0,INDEX($T$15:$T$33,MATCH(G34,$A$15:$A$33,0))+1+H34),IF(LEN(I34&amp;"")=0,0,INDEX($T$15:$T$33,MATCH(I34,$A$15:$A$33,0))+1+J34))&gt;2958465,"Unavailable: date limit",MAX(IF(LEN(G34&amp;"")=0,0,INDEX($T$15:$T$33,MATCH(G34,$A$15:$A$33,0))+1+H34),IF(LEN(I34&amp;"")=0,0,INDEX($T$15:$T$33,MATCH(I34,$A$15:$A$33,0))+1+J34))))</x:f>
      </x:c>
      <x:c r="S34" s="18" t="str">
        <x:f>IF(Q34&lt;&gt;"Ready","",IF(AND(OR(LEN(G34&amp;"")&gt;0,LEN(I34&amp;"")&gt;0),NOT(ISNUMBER(R34))),"",MAX($B$7,IF(LEN(E34&amp;"")=0,0,E34),IF(LEN(R34&amp;"")=0,0,R34))))</x:f>
      </x:c>
      <x:c r="T34" s="18" t="str">
        <x:f>IF(NOT(ISNUMBER(S34)),"",IF(S34+MAX(F34-1,0)&gt;2958465,"",S34+MAX(F34-1,0)))</x:f>
      </x:c>
      <x:c r="U34" s="17" t="str">
        <x:f>IF(NOT(ISNUMBER(T34)),"",T34-IF(LEN(K34&amp;"")=0,$B$8,K34))</x:f>
      </x:c>
      <x:c r="V34" s="17" t="str">
        <x:f>IF(LEN(P34&amp;"")=0,"",IF(P34&lt;&gt;"Recorded","Check: resolve input issue",IF(EXACT(L34,"Cancelled"),"Cancelled",IF(Q34&lt;&gt;"Ready","Check: dependency unresolved",IF(NOT(ISNUMBER(T34)),"Check: date limit exceeded",IF(EXACT(L34,"Complete"),"Complete recorded",IF(EXACT(L34,"Blocked"),"Blocked",IF(T34&lt;$B$9,"Planned finish passed",IF(S34&lt;=$B$9,"Start date reached","Scheduled")))))))))</x:f>
      </x:c>
    </x:row>
    <x:row r="35" ht="52" customHeight="1">
      <x:c r="A35" s="9"/>
      <x:c r="B35" s="9"/>
      <x:c r="C35" s="9"/>
      <x:c r="D35" s="9"/>
      <x:c r="E35" s="10"/>
      <x:c r="F35" s="9"/>
      <x:c r="G35" s="9"/>
      <x:c r="H35" s="9"/>
      <x:c r="I35" s="9"/>
      <x:c r="J35" s="9"/>
      <x:c r="K35" s="10"/>
      <x:c r="L35" s="9"/>
      <x:c r="M35" s="10"/>
      <x:c r="N35" s="9"/>
      <x:c r="O35" s="9"/>
      <x:c r="P35" s="17" t="str">
        <x:f>IF(COUNTA(A35:O35)=0,"",IF(OR(LEN(TRIM(A35&amp;""))=0,NOT(ISTEXT(A35)),NOT(EXACT(A35,TRIM(A35)))),"Check: ID missing or untrimmed",IF(OR(OR(ISNUMBER(FIND("*",A35)),ISNUMBER(FIND("?",A35)),ISNUMBER(FIND("~",A35))),OR(ISNUMBER(FIND("*",G35)),ISNUMBER(FIND("?",G35)),ISNUMBER(FIND("~",G35))),OR(ISNUMBER(FIND("*",I35)),ISNUMBER(FIND("?",I35)),ISNUMBER(FIND("~",I35)))),"Check: ID contains wildcard",IF(COUNTIFS($A$15:$A$74,A35)&gt;1,"Check: duplicate task ID",IF(OR(LEN(TRIM($B$6&amp;""))=0,NOT(IF(ISNUMBER($B$7),AND($B$7&gt;=1,$B$7&lt;=2958465,MOD($B$7,1)=0),FALSE)),NOT(IF(ISNUMBER($B$8),AND($B$8&gt;=1,$B$8&lt;=2958465,MOD($B$8,1)=0),FALSE)),NOT(IF(ISNUMBER($B$9),AND($B$9&gt;=1,$B$9&lt;=2958465,MOD($B$9,1)=0),FALSE)),$B$7&gt;$B$8),"Check: project setup",IF(OR(LEN(TRIM(B35&amp;""))=0,LEN(TRIM(C35&amp;""))=0,LEN(TRIM(D35&amp;""))=0),"Check: core fields missing",IF(NOT(IF(ISNUMBER(F35),AND(F35&gt;=0,F35&lt;=3650,MOD(F35,1)=0),FALSE)),"Check: duration must be whole 0-3650",IF(NOT(OR(EXACT(L35,"Not started"),EXACT(L35,"In progress"),EXACT(L35,"Blocked"),EXACT(L35,"Complete"),EXACT(L35,"Cancelled"))),"Check: task state invalid",IF(OR(AND(LEN(E35&amp;"")&gt;0,NOT(IF(ISNUMBER(E35),AND(E35&gt;=1,E35&lt;=2958465,MOD(E35,1)=0),FALSE))),AND(LEN(K35&amp;"")&gt;0,NOT(IF(ISNUMBER(K35),AND(K35&gt;=1,K35&lt;=2958465,MOD(K35,1)=0),FALSE))),AND(LEN(M35&amp;"")&gt;0,NOT(IF(ISNUMBER(M35),AND(M35&gt;=1,M35&lt;=2958465,MOD(M35,1)=0),FALSE)))),"Check: entered date invalid",IF(OR(AND(LEN(G35&amp;"")&gt;0,OR(LEN(TRIM(G35&amp;""))=0,NOT(ISTEXT(G35)),NOT(EXACT(G35,TRIM(G35))))),AND(LEN(I35&amp;"")&gt;0,OR(LEN(TRIM(I35&amp;""))=0,NOT(ISTEXT(I35)),NOT(EXACT(I35,TRIM(I35)))))),"Check: predecessor ID untrimmed",IF(OR(AND(LEN(G35&amp;"")&gt;0,NOT(IF(ISNUMBER(H35),AND(H35&gt;=0,H35&lt;=3650,MOD(H35,1)=0),FALSE))),AND(LEN(I35&amp;"")&gt;0,NOT(IF(ISNUMBER(J35),AND(J35&gt;=0,J35&lt;=3650,MOD(J35,1)=0),FALSE))),AND(LEN(G35&amp;"")=0,LEN(H35&amp;"")&gt;0),AND(LEN(I35&amp;"")=0,LEN(J35&amp;"")&gt;0)),"Check: lag needs linked predecessor",IF(AND(LEN(G35&amp;"")&gt;0,LEN(I35&amp;"")&gt;0,G35=I35),"Check: predecessor repeated",IF(AND(EXACT(L35,"Complete"),OR(LEN(M35&amp;"")=0,LEN(TRIM(N35&amp;""))=0)),"Check: completion record missing",IF(AND(LEN(M35&amp;"")&gt;0,OR(NOT(EXACT(L35,"Complete")),M35&gt;$B$9,M35&lt;$B$7)),"Check: actual finish inconsistent",IF(AND(NOT(EXACT(L35,"Complete")),LEN(TRIM(O35&amp;""))=0),"Check: next action or reason missing","Recorded")))))))))))))))</x:f>
      </x:c>
      <x:c r="Q35" s="17" t="str">
        <x:f>IF(LEN(P35&amp;"")=0,"",IF(P35&lt;&gt;"Recorded","Check: resolve input issue",IF(EXACT(L35,"Cancelled"),"Cancelled",IF(AND(LEN(G35&amp;"")&gt;0,COUNTIFS($A$15:$A$34,G35)&lt;&gt;1),"Check: predecessor absent or not earlier",IF(IF(LEN(G35&amp;"")=0,FALSE,NOT(EXACT(G35,INDEX($A$15:$A$34,MATCH(G35,$A$15:$A$34,0))))),"Check: predecessor case differs",IF(IF(LEN(G35&amp;"")=0,FALSE,NOT(ISNUMBER(INDEX($T$15:$T$34,MATCH(G35,$A$15:$A$34,0))))),"Check: predecessor finish unavailable",IF(AND(LEN(I35&amp;"")&gt;0,COUNTIFS($A$15:$A$34,I35)&lt;&gt;1),"Check: predecessor absent or not earlier",IF(IF(LEN(I35&amp;"")=0,FALSE,NOT(EXACT(I35,INDEX($A$15:$A$34,MATCH(I35,$A$15:$A$34,0))))),"Check: predecessor case differs",IF(IF(LEN(I35&amp;"")=0,FALSE,NOT(ISNUMBER(INDEX($T$15:$T$34,MATCH(I35,$A$15:$A$34,0))))),"Check: predecessor finish unavailable","Ready")))))))))</x:f>
      </x:c>
      <x:c r="R35" s="18" t="str">
        <x:f>IF(OR(Q35&lt;&gt;"Ready",AND(LEN(G35&amp;"")=0,LEN(I35&amp;"")=0)),"",IF(MAX(IF(LEN(G35&amp;"")=0,0,INDEX($T$15:$T$34,MATCH(G35,$A$15:$A$34,0))+1+H35),IF(LEN(I35&amp;"")=0,0,INDEX($T$15:$T$34,MATCH(I35,$A$15:$A$34,0))+1+J35))&gt;2958465,"Unavailable: date limit",MAX(IF(LEN(G35&amp;"")=0,0,INDEX($T$15:$T$34,MATCH(G35,$A$15:$A$34,0))+1+H35),IF(LEN(I35&amp;"")=0,0,INDEX($T$15:$T$34,MATCH(I35,$A$15:$A$34,0))+1+J35))))</x:f>
      </x:c>
      <x:c r="S35" s="18" t="str">
        <x:f>IF(Q35&lt;&gt;"Ready","",IF(AND(OR(LEN(G35&amp;"")&gt;0,LEN(I35&amp;"")&gt;0),NOT(ISNUMBER(R35))),"",MAX($B$7,IF(LEN(E35&amp;"")=0,0,E35),IF(LEN(R35&amp;"")=0,0,R35))))</x:f>
      </x:c>
      <x:c r="T35" s="18" t="str">
        <x:f>IF(NOT(ISNUMBER(S35)),"",IF(S35+MAX(F35-1,0)&gt;2958465,"",S35+MAX(F35-1,0)))</x:f>
      </x:c>
      <x:c r="U35" s="17" t="str">
        <x:f>IF(NOT(ISNUMBER(T35)),"",T35-IF(LEN(K35&amp;"")=0,$B$8,K35))</x:f>
      </x:c>
      <x:c r="V35" s="17" t="str">
        <x:f>IF(LEN(P35&amp;"")=0,"",IF(P35&lt;&gt;"Recorded","Check: resolve input issue",IF(EXACT(L35,"Cancelled"),"Cancelled",IF(Q35&lt;&gt;"Ready","Check: dependency unresolved",IF(NOT(ISNUMBER(T35)),"Check: date limit exceeded",IF(EXACT(L35,"Complete"),"Complete recorded",IF(EXACT(L35,"Blocked"),"Blocked",IF(T35&lt;$B$9,"Planned finish passed",IF(S35&lt;=$B$9,"Start date reached","Scheduled")))))))))</x:f>
      </x:c>
    </x:row>
    <x:row r="36" ht="52" customHeight="1">
      <x:c r="A36" s="9"/>
      <x:c r="B36" s="9"/>
      <x:c r="C36" s="9"/>
      <x:c r="D36" s="9"/>
      <x:c r="E36" s="10"/>
      <x:c r="F36" s="9"/>
      <x:c r="G36" s="9"/>
      <x:c r="H36" s="9"/>
      <x:c r="I36" s="9"/>
      <x:c r="J36" s="9"/>
      <x:c r="K36" s="10"/>
      <x:c r="L36" s="9"/>
      <x:c r="M36" s="10"/>
      <x:c r="N36" s="9"/>
      <x:c r="O36" s="9"/>
      <x:c r="P36" s="17" t="str">
        <x:f>IF(COUNTA(A36:O36)=0,"",IF(OR(LEN(TRIM(A36&amp;""))=0,NOT(ISTEXT(A36)),NOT(EXACT(A36,TRIM(A36)))),"Check: ID missing or untrimmed",IF(OR(OR(ISNUMBER(FIND("*",A36)),ISNUMBER(FIND("?",A36)),ISNUMBER(FIND("~",A36))),OR(ISNUMBER(FIND("*",G36)),ISNUMBER(FIND("?",G36)),ISNUMBER(FIND("~",G36))),OR(ISNUMBER(FIND("*",I36)),ISNUMBER(FIND("?",I36)),ISNUMBER(FIND("~",I36)))),"Check: ID contains wildcard",IF(COUNTIFS($A$15:$A$74,A36)&gt;1,"Check: duplicate task ID",IF(OR(LEN(TRIM($B$6&amp;""))=0,NOT(IF(ISNUMBER($B$7),AND($B$7&gt;=1,$B$7&lt;=2958465,MOD($B$7,1)=0),FALSE)),NOT(IF(ISNUMBER($B$8),AND($B$8&gt;=1,$B$8&lt;=2958465,MOD($B$8,1)=0),FALSE)),NOT(IF(ISNUMBER($B$9),AND($B$9&gt;=1,$B$9&lt;=2958465,MOD($B$9,1)=0),FALSE)),$B$7&gt;$B$8),"Check: project setup",IF(OR(LEN(TRIM(B36&amp;""))=0,LEN(TRIM(C36&amp;""))=0,LEN(TRIM(D36&amp;""))=0),"Check: core fields missing",IF(NOT(IF(ISNUMBER(F36),AND(F36&gt;=0,F36&lt;=3650,MOD(F36,1)=0),FALSE)),"Check: duration must be whole 0-3650",IF(NOT(OR(EXACT(L36,"Not started"),EXACT(L36,"In progress"),EXACT(L36,"Blocked"),EXACT(L36,"Complete"),EXACT(L36,"Cancelled"))),"Check: task state invalid",IF(OR(AND(LEN(E36&amp;"")&gt;0,NOT(IF(ISNUMBER(E36),AND(E36&gt;=1,E36&lt;=2958465,MOD(E36,1)=0),FALSE))),AND(LEN(K36&amp;"")&gt;0,NOT(IF(ISNUMBER(K36),AND(K36&gt;=1,K36&lt;=2958465,MOD(K36,1)=0),FALSE))),AND(LEN(M36&amp;"")&gt;0,NOT(IF(ISNUMBER(M36),AND(M36&gt;=1,M36&lt;=2958465,MOD(M36,1)=0),FALSE)))),"Check: entered date invalid",IF(OR(AND(LEN(G36&amp;"")&gt;0,OR(LEN(TRIM(G36&amp;""))=0,NOT(ISTEXT(G36)),NOT(EXACT(G36,TRIM(G36))))),AND(LEN(I36&amp;"")&gt;0,OR(LEN(TRIM(I36&amp;""))=0,NOT(ISTEXT(I36)),NOT(EXACT(I36,TRIM(I36)))))),"Check: predecessor ID untrimmed",IF(OR(AND(LEN(G36&amp;"")&gt;0,NOT(IF(ISNUMBER(H36),AND(H36&gt;=0,H36&lt;=3650,MOD(H36,1)=0),FALSE))),AND(LEN(I36&amp;"")&gt;0,NOT(IF(ISNUMBER(J36),AND(J36&gt;=0,J36&lt;=3650,MOD(J36,1)=0),FALSE))),AND(LEN(G36&amp;"")=0,LEN(H36&amp;"")&gt;0),AND(LEN(I36&amp;"")=0,LEN(J36&amp;"")&gt;0)),"Check: lag needs linked predecessor",IF(AND(LEN(G36&amp;"")&gt;0,LEN(I36&amp;"")&gt;0,G36=I36),"Check: predecessor repeated",IF(AND(EXACT(L36,"Complete"),OR(LEN(M36&amp;"")=0,LEN(TRIM(N36&amp;""))=0)),"Check: completion record missing",IF(AND(LEN(M36&amp;"")&gt;0,OR(NOT(EXACT(L36,"Complete")),M36&gt;$B$9,M36&lt;$B$7)),"Check: actual finish inconsistent",IF(AND(NOT(EXACT(L36,"Complete")),LEN(TRIM(O36&amp;""))=0),"Check: next action or reason missing","Recorded")))))))))))))))</x:f>
      </x:c>
      <x:c r="Q36" s="17" t="str">
        <x:f>IF(LEN(P36&amp;"")=0,"",IF(P36&lt;&gt;"Recorded","Check: resolve input issue",IF(EXACT(L36,"Cancelled"),"Cancelled",IF(AND(LEN(G36&amp;"")&gt;0,COUNTIFS($A$15:$A$35,G36)&lt;&gt;1),"Check: predecessor absent or not earlier",IF(IF(LEN(G36&amp;"")=0,FALSE,NOT(EXACT(G36,INDEX($A$15:$A$35,MATCH(G36,$A$15:$A$35,0))))),"Check: predecessor case differs",IF(IF(LEN(G36&amp;"")=0,FALSE,NOT(ISNUMBER(INDEX($T$15:$T$35,MATCH(G36,$A$15:$A$35,0))))),"Check: predecessor finish unavailable",IF(AND(LEN(I36&amp;"")&gt;0,COUNTIFS($A$15:$A$35,I36)&lt;&gt;1),"Check: predecessor absent or not earlier",IF(IF(LEN(I36&amp;"")=0,FALSE,NOT(EXACT(I36,INDEX($A$15:$A$35,MATCH(I36,$A$15:$A$35,0))))),"Check: predecessor case differs",IF(IF(LEN(I36&amp;"")=0,FALSE,NOT(ISNUMBER(INDEX($T$15:$T$35,MATCH(I36,$A$15:$A$35,0))))),"Check: predecessor finish unavailable","Ready")))))))))</x:f>
      </x:c>
      <x:c r="R36" s="18" t="str">
        <x:f>IF(OR(Q36&lt;&gt;"Ready",AND(LEN(G36&amp;"")=0,LEN(I36&amp;"")=0)),"",IF(MAX(IF(LEN(G36&amp;"")=0,0,INDEX($T$15:$T$35,MATCH(G36,$A$15:$A$35,0))+1+H36),IF(LEN(I36&amp;"")=0,0,INDEX($T$15:$T$35,MATCH(I36,$A$15:$A$35,0))+1+J36))&gt;2958465,"Unavailable: date limit",MAX(IF(LEN(G36&amp;"")=0,0,INDEX($T$15:$T$35,MATCH(G36,$A$15:$A$35,0))+1+H36),IF(LEN(I36&amp;"")=0,0,INDEX($T$15:$T$35,MATCH(I36,$A$15:$A$35,0))+1+J36))))</x:f>
      </x:c>
      <x:c r="S36" s="18" t="str">
        <x:f>IF(Q36&lt;&gt;"Ready","",IF(AND(OR(LEN(G36&amp;"")&gt;0,LEN(I36&amp;"")&gt;0),NOT(ISNUMBER(R36))),"",MAX($B$7,IF(LEN(E36&amp;"")=0,0,E36),IF(LEN(R36&amp;"")=0,0,R36))))</x:f>
      </x:c>
      <x:c r="T36" s="18" t="str">
        <x:f>IF(NOT(ISNUMBER(S36)),"",IF(S36+MAX(F36-1,0)&gt;2958465,"",S36+MAX(F36-1,0)))</x:f>
      </x:c>
      <x:c r="U36" s="17" t="str">
        <x:f>IF(NOT(ISNUMBER(T36)),"",T36-IF(LEN(K36&amp;"")=0,$B$8,K36))</x:f>
      </x:c>
      <x:c r="V36" s="17" t="str">
        <x:f>IF(LEN(P36&amp;"")=0,"",IF(P36&lt;&gt;"Recorded","Check: resolve input issue",IF(EXACT(L36,"Cancelled"),"Cancelled",IF(Q36&lt;&gt;"Ready","Check: dependency unresolved",IF(NOT(ISNUMBER(T36)),"Check: date limit exceeded",IF(EXACT(L36,"Complete"),"Complete recorded",IF(EXACT(L36,"Blocked"),"Blocked",IF(T36&lt;$B$9,"Planned finish passed",IF(S36&lt;=$B$9,"Start date reached","Scheduled")))))))))</x:f>
      </x:c>
    </x:row>
    <x:row r="37" ht="52" customHeight="1">
      <x:c r="A37" s="9"/>
      <x:c r="B37" s="9"/>
      <x:c r="C37" s="9"/>
      <x:c r="D37" s="9"/>
      <x:c r="E37" s="10"/>
      <x:c r="F37" s="9"/>
      <x:c r="G37" s="9"/>
      <x:c r="H37" s="9"/>
      <x:c r="I37" s="9"/>
      <x:c r="J37" s="9"/>
      <x:c r="K37" s="10"/>
      <x:c r="L37" s="9"/>
      <x:c r="M37" s="10"/>
      <x:c r="N37" s="9"/>
      <x:c r="O37" s="9"/>
      <x:c r="P37" s="17" t="str">
        <x:f>IF(COUNTA(A37:O37)=0,"",IF(OR(LEN(TRIM(A37&amp;""))=0,NOT(ISTEXT(A37)),NOT(EXACT(A37,TRIM(A37)))),"Check: ID missing or untrimmed",IF(OR(OR(ISNUMBER(FIND("*",A37)),ISNUMBER(FIND("?",A37)),ISNUMBER(FIND("~",A37))),OR(ISNUMBER(FIND("*",G37)),ISNUMBER(FIND("?",G37)),ISNUMBER(FIND("~",G37))),OR(ISNUMBER(FIND("*",I37)),ISNUMBER(FIND("?",I37)),ISNUMBER(FIND("~",I37)))),"Check: ID contains wildcard",IF(COUNTIFS($A$15:$A$74,A37)&gt;1,"Check: duplicate task ID",IF(OR(LEN(TRIM($B$6&amp;""))=0,NOT(IF(ISNUMBER($B$7),AND($B$7&gt;=1,$B$7&lt;=2958465,MOD($B$7,1)=0),FALSE)),NOT(IF(ISNUMBER($B$8),AND($B$8&gt;=1,$B$8&lt;=2958465,MOD($B$8,1)=0),FALSE)),NOT(IF(ISNUMBER($B$9),AND($B$9&gt;=1,$B$9&lt;=2958465,MOD($B$9,1)=0),FALSE)),$B$7&gt;$B$8),"Check: project setup",IF(OR(LEN(TRIM(B37&amp;""))=0,LEN(TRIM(C37&amp;""))=0,LEN(TRIM(D37&amp;""))=0),"Check: core fields missing",IF(NOT(IF(ISNUMBER(F37),AND(F37&gt;=0,F37&lt;=3650,MOD(F37,1)=0),FALSE)),"Check: duration must be whole 0-3650",IF(NOT(OR(EXACT(L37,"Not started"),EXACT(L37,"In progress"),EXACT(L37,"Blocked"),EXACT(L37,"Complete"),EXACT(L37,"Cancelled"))),"Check: task state invalid",IF(OR(AND(LEN(E37&amp;"")&gt;0,NOT(IF(ISNUMBER(E37),AND(E37&gt;=1,E37&lt;=2958465,MOD(E37,1)=0),FALSE))),AND(LEN(K37&amp;"")&gt;0,NOT(IF(ISNUMBER(K37),AND(K37&gt;=1,K37&lt;=2958465,MOD(K37,1)=0),FALSE))),AND(LEN(M37&amp;"")&gt;0,NOT(IF(ISNUMBER(M37),AND(M37&gt;=1,M37&lt;=2958465,MOD(M37,1)=0),FALSE)))),"Check: entered date invalid",IF(OR(AND(LEN(G37&amp;"")&gt;0,OR(LEN(TRIM(G37&amp;""))=0,NOT(ISTEXT(G37)),NOT(EXACT(G37,TRIM(G37))))),AND(LEN(I37&amp;"")&gt;0,OR(LEN(TRIM(I37&amp;""))=0,NOT(ISTEXT(I37)),NOT(EXACT(I37,TRIM(I37)))))),"Check: predecessor ID untrimmed",IF(OR(AND(LEN(G37&amp;"")&gt;0,NOT(IF(ISNUMBER(H37),AND(H37&gt;=0,H37&lt;=3650,MOD(H37,1)=0),FALSE))),AND(LEN(I37&amp;"")&gt;0,NOT(IF(ISNUMBER(J37),AND(J37&gt;=0,J37&lt;=3650,MOD(J37,1)=0),FALSE))),AND(LEN(G37&amp;"")=0,LEN(H37&amp;"")&gt;0),AND(LEN(I37&amp;"")=0,LEN(J37&amp;"")&gt;0)),"Check: lag needs linked predecessor",IF(AND(LEN(G37&amp;"")&gt;0,LEN(I37&amp;"")&gt;0,G37=I37),"Check: predecessor repeated",IF(AND(EXACT(L37,"Complete"),OR(LEN(M37&amp;"")=0,LEN(TRIM(N37&amp;""))=0)),"Check: completion record missing",IF(AND(LEN(M37&amp;"")&gt;0,OR(NOT(EXACT(L37,"Complete")),M37&gt;$B$9,M37&lt;$B$7)),"Check: actual finish inconsistent",IF(AND(NOT(EXACT(L37,"Complete")),LEN(TRIM(O37&amp;""))=0),"Check: next action or reason missing","Recorded")))))))))))))))</x:f>
      </x:c>
      <x:c r="Q37" s="17" t="str">
        <x:f>IF(LEN(P37&amp;"")=0,"",IF(P37&lt;&gt;"Recorded","Check: resolve input issue",IF(EXACT(L37,"Cancelled"),"Cancelled",IF(AND(LEN(G37&amp;"")&gt;0,COUNTIFS($A$15:$A$36,G37)&lt;&gt;1),"Check: predecessor absent or not earlier",IF(IF(LEN(G37&amp;"")=0,FALSE,NOT(EXACT(G37,INDEX($A$15:$A$36,MATCH(G37,$A$15:$A$36,0))))),"Check: predecessor case differs",IF(IF(LEN(G37&amp;"")=0,FALSE,NOT(ISNUMBER(INDEX($T$15:$T$36,MATCH(G37,$A$15:$A$36,0))))),"Check: predecessor finish unavailable",IF(AND(LEN(I37&amp;"")&gt;0,COUNTIFS($A$15:$A$36,I37)&lt;&gt;1),"Check: predecessor absent or not earlier",IF(IF(LEN(I37&amp;"")=0,FALSE,NOT(EXACT(I37,INDEX($A$15:$A$36,MATCH(I37,$A$15:$A$36,0))))),"Check: predecessor case differs",IF(IF(LEN(I37&amp;"")=0,FALSE,NOT(ISNUMBER(INDEX($T$15:$T$36,MATCH(I37,$A$15:$A$36,0))))),"Check: predecessor finish unavailable","Ready")))))))))</x:f>
      </x:c>
      <x:c r="R37" s="18" t="str">
        <x:f>IF(OR(Q37&lt;&gt;"Ready",AND(LEN(G37&amp;"")=0,LEN(I37&amp;"")=0)),"",IF(MAX(IF(LEN(G37&amp;"")=0,0,INDEX($T$15:$T$36,MATCH(G37,$A$15:$A$36,0))+1+H37),IF(LEN(I37&amp;"")=0,0,INDEX($T$15:$T$36,MATCH(I37,$A$15:$A$36,0))+1+J37))&gt;2958465,"Unavailable: date limit",MAX(IF(LEN(G37&amp;"")=0,0,INDEX($T$15:$T$36,MATCH(G37,$A$15:$A$36,0))+1+H37),IF(LEN(I37&amp;"")=0,0,INDEX($T$15:$T$36,MATCH(I37,$A$15:$A$36,0))+1+J37))))</x:f>
      </x:c>
      <x:c r="S37" s="18" t="str">
        <x:f>IF(Q37&lt;&gt;"Ready","",IF(AND(OR(LEN(G37&amp;"")&gt;0,LEN(I37&amp;"")&gt;0),NOT(ISNUMBER(R37))),"",MAX($B$7,IF(LEN(E37&amp;"")=0,0,E37),IF(LEN(R37&amp;"")=0,0,R37))))</x:f>
      </x:c>
      <x:c r="T37" s="18" t="str">
        <x:f>IF(NOT(ISNUMBER(S37)),"",IF(S37+MAX(F37-1,0)&gt;2958465,"",S37+MAX(F37-1,0)))</x:f>
      </x:c>
      <x:c r="U37" s="17" t="str">
        <x:f>IF(NOT(ISNUMBER(T37)),"",T37-IF(LEN(K37&amp;"")=0,$B$8,K37))</x:f>
      </x:c>
      <x:c r="V37" s="17" t="str">
        <x:f>IF(LEN(P37&amp;"")=0,"",IF(P37&lt;&gt;"Recorded","Check: resolve input issue",IF(EXACT(L37,"Cancelled"),"Cancelled",IF(Q37&lt;&gt;"Ready","Check: dependency unresolved",IF(NOT(ISNUMBER(T37)),"Check: date limit exceeded",IF(EXACT(L37,"Complete"),"Complete recorded",IF(EXACT(L37,"Blocked"),"Blocked",IF(T37&lt;$B$9,"Planned finish passed",IF(S37&lt;=$B$9,"Start date reached","Scheduled")))))))))</x:f>
      </x:c>
    </x:row>
    <x:row r="38" ht="52" customHeight="1">
      <x:c r="A38" s="9"/>
      <x:c r="B38" s="9"/>
      <x:c r="C38" s="9"/>
      <x:c r="D38" s="9"/>
      <x:c r="E38" s="10"/>
      <x:c r="F38" s="9"/>
      <x:c r="G38" s="9"/>
      <x:c r="H38" s="9"/>
      <x:c r="I38" s="9"/>
      <x:c r="J38" s="9"/>
      <x:c r="K38" s="10"/>
      <x:c r="L38" s="9"/>
      <x:c r="M38" s="10"/>
      <x:c r="N38" s="9"/>
      <x:c r="O38" s="9"/>
      <x:c r="P38" s="17" t="str">
        <x:f>IF(COUNTA(A38:O38)=0,"",IF(OR(LEN(TRIM(A38&amp;""))=0,NOT(ISTEXT(A38)),NOT(EXACT(A38,TRIM(A38)))),"Check: ID missing or untrimmed",IF(OR(OR(ISNUMBER(FIND("*",A38)),ISNUMBER(FIND("?",A38)),ISNUMBER(FIND("~",A38))),OR(ISNUMBER(FIND("*",G38)),ISNUMBER(FIND("?",G38)),ISNUMBER(FIND("~",G38))),OR(ISNUMBER(FIND("*",I38)),ISNUMBER(FIND("?",I38)),ISNUMBER(FIND("~",I38)))),"Check: ID contains wildcard",IF(COUNTIFS($A$15:$A$74,A38)&gt;1,"Check: duplicate task ID",IF(OR(LEN(TRIM($B$6&amp;""))=0,NOT(IF(ISNUMBER($B$7),AND($B$7&gt;=1,$B$7&lt;=2958465,MOD($B$7,1)=0),FALSE)),NOT(IF(ISNUMBER($B$8),AND($B$8&gt;=1,$B$8&lt;=2958465,MOD($B$8,1)=0),FALSE)),NOT(IF(ISNUMBER($B$9),AND($B$9&gt;=1,$B$9&lt;=2958465,MOD($B$9,1)=0),FALSE)),$B$7&gt;$B$8),"Check: project setup",IF(OR(LEN(TRIM(B38&amp;""))=0,LEN(TRIM(C38&amp;""))=0,LEN(TRIM(D38&amp;""))=0),"Check: core fields missing",IF(NOT(IF(ISNUMBER(F38),AND(F38&gt;=0,F38&lt;=3650,MOD(F38,1)=0),FALSE)),"Check: duration must be whole 0-3650",IF(NOT(OR(EXACT(L38,"Not started"),EXACT(L38,"In progress"),EXACT(L38,"Blocked"),EXACT(L38,"Complete"),EXACT(L38,"Cancelled"))),"Check: task state invalid",IF(OR(AND(LEN(E38&amp;"")&gt;0,NOT(IF(ISNUMBER(E38),AND(E38&gt;=1,E38&lt;=2958465,MOD(E38,1)=0),FALSE))),AND(LEN(K38&amp;"")&gt;0,NOT(IF(ISNUMBER(K38),AND(K38&gt;=1,K38&lt;=2958465,MOD(K38,1)=0),FALSE))),AND(LEN(M38&amp;"")&gt;0,NOT(IF(ISNUMBER(M38),AND(M38&gt;=1,M38&lt;=2958465,MOD(M38,1)=0),FALSE)))),"Check: entered date invalid",IF(OR(AND(LEN(G38&amp;"")&gt;0,OR(LEN(TRIM(G38&amp;""))=0,NOT(ISTEXT(G38)),NOT(EXACT(G38,TRIM(G38))))),AND(LEN(I38&amp;"")&gt;0,OR(LEN(TRIM(I38&amp;""))=0,NOT(ISTEXT(I38)),NOT(EXACT(I38,TRIM(I38)))))),"Check: predecessor ID untrimmed",IF(OR(AND(LEN(G38&amp;"")&gt;0,NOT(IF(ISNUMBER(H38),AND(H38&gt;=0,H38&lt;=3650,MOD(H38,1)=0),FALSE))),AND(LEN(I38&amp;"")&gt;0,NOT(IF(ISNUMBER(J38),AND(J38&gt;=0,J38&lt;=3650,MOD(J38,1)=0),FALSE))),AND(LEN(G38&amp;"")=0,LEN(H38&amp;"")&gt;0),AND(LEN(I38&amp;"")=0,LEN(J38&amp;"")&gt;0)),"Check: lag needs linked predecessor",IF(AND(LEN(G38&amp;"")&gt;0,LEN(I38&amp;"")&gt;0,G38=I38),"Check: predecessor repeated",IF(AND(EXACT(L38,"Complete"),OR(LEN(M38&amp;"")=0,LEN(TRIM(N38&amp;""))=0)),"Check: completion record missing",IF(AND(LEN(M38&amp;"")&gt;0,OR(NOT(EXACT(L38,"Complete")),M38&gt;$B$9,M38&lt;$B$7)),"Check: actual finish inconsistent",IF(AND(NOT(EXACT(L38,"Complete")),LEN(TRIM(O38&amp;""))=0),"Check: next action or reason missing","Recorded")))))))))))))))</x:f>
      </x:c>
      <x:c r="Q38" s="17" t="str">
        <x:f>IF(LEN(P38&amp;"")=0,"",IF(P38&lt;&gt;"Recorded","Check: resolve input issue",IF(EXACT(L38,"Cancelled"),"Cancelled",IF(AND(LEN(G38&amp;"")&gt;0,COUNTIFS($A$15:$A$37,G38)&lt;&gt;1),"Check: predecessor absent or not earlier",IF(IF(LEN(G38&amp;"")=0,FALSE,NOT(EXACT(G38,INDEX($A$15:$A$37,MATCH(G38,$A$15:$A$37,0))))),"Check: predecessor case differs",IF(IF(LEN(G38&amp;"")=0,FALSE,NOT(ISNUMBER(INDEX($T$15:$T$37,MATCH(G38,$A$15:$A$37,0))))),"Check: predecessor finish unavailable",IF(AND(LEN(I38&amp;"")&gt;0,COUNTIFS($A$15:$A$37,I38)&lt;&gt;1),"Check: predecessor absent or not earlier",IF(IF(LEN(I38&amp;"")=0,FALSE,NOT(EXACT(I38,INDEX($A$15:$A$37,MATCH(I38,$A$15:$A$37,0))))),"Check: predecessor case differs",IF(IF(LEN(I38&amp;"")=0,FALSE,NOT(ISNUMBER(INDEX($T$15:$T$37,MATCH(I38,$A$15:$A$37,0))))),"Check: predecessor finish unavailable","Ready")))))))))</x:f>
      </x:c>
      <x:c r="R38" s="18" t="str">
        <x:f>IF(OR(Q38&lt;&gt;"Ready",AND(LEN(G38&amp;"")=0,LEN(I38&amp;"")=0)),"",IF(MAX(IF(LEN(G38&amp;"")=0,0,INDEX($T$15:$T$37,MATCH(G38,$A$15:$A$37,0))+1+H38),IF(LEN(I38&amp;"")=0,0,INDEX($T$15:$T$37,MATCH(I38,$A$15:$A$37,0))+1+J38))&gt;2958465,"Unavailable: date limit",MAX(IF(LEN(G38&amp;"")=0,0,INDEX($T$15:$T$37,MATCH(G38,$A$15:$A$37,0))+1+H38),IF(LEN(I38&amp;"")=0,0,INDEX($T$15:$T$37,MATCH(I38,$A$15:$A$37,0))+1+J38))))</x:f>
      </x:c>
      <x:c r="S38" s="18" t="str">
        <x:f>IF(Q38&lt;&gt;"Ready","",IF(AND(OR(LEN(G38&amp;"")&gt;0,LEN(I38&amp;"")&gt;0),NOT(ISNUMBER(R38))),"",MAX($B$7,IF(LEN(E38&amp;"")=0,0,E38),IF(LEN(R38&amp;"")=0,0,R38))))</x:f>
      </x:c>
      <x:c r="T38" s="18" t="str">
        <x:f>IF(NOT(ISNUMBER(S38)),"",IF(S38+MAX(F38-1,0)&gt;2958465,"",S38+MAX(F38-1,0)))</x:f>
      </x:c>
      <x:c r="U38" s="17" t="str">
        <x:f>IF(NOT(ISNUMBER(T38)),"",T38-IF(LEN(K38&amp;"")=0,$B$8,K38))</x:f>
      </x:c>
      <x:c r="V38" s="17" t="str">
        <x:f>IF(LEN(P38&amp;"")=0,"",IF(P38&lt;&gt;"Recorded","Check: resolve input issue",IF(EXACT(L38,"Cancelled"),"Cancelled",IF(Q38&lt;&gt;"Ready","Check: dependency unresolved",IF(NOT(ISNUMBER(T38)),"Check: date limit exceeded",IF(EXACT(L38,"Complete"),"Complete recorded",IF(EXACT(L38,"Blocked"),"Blocked",IF(T38&lt;$B$9,"Planned finish passed",IF(S38&lt;=$B$9,"Start date reached","Scheduled")))))))))</x:f>
      </x:c>
    </x:row>
    <x:row r="39" ht="52" customHeight="1">
      <x:c r="A39" s="9"/>
      <x:c r="B39" s="9"/>
      <x:c r="C39" s="9"/>
      <x:c r="D39" s="9"/>
      <x:c r="E39" s="10"/>
      <x:c r="F39" s="9"/>
      <x:c r="G39" s="9"/>
      <x:c r="H39" s="9"/>
      <x:c r="I39" s="9"/>
      <x:c r="J39" s="9"/>
      <x:c r="K39" s="10"/>
      <x:c r="L39" s="9"/>
      <x:c r="M39" s="10"/>
      <x:c r="N39" s="9"/>
      <x:c r="O39" s="9"/>
      <x:c r="P39" s="17" t="str">
        <x:f>IF(COUNTA(A39:O39)=0,"",IF(OR(LEN(TRIM(A39&amp;""))=0,NOT(ISTEXT(A39)),NOT(EXACT(A39,TRIM(A39)))),"Check: ID missing or untrimmed",IF(OR(OR(ISNUMBER(FIND("*",A39)),ISNUMBER(FIND("?",A39)),ISNUMBER(FIND("~",A39))),OR(ISNUMBER(FIND("*",G39)),ISNUMBER(FIND("?",G39)),ISNUMBER(FIND("~",G39))),OR(ISNUMBER(FIND("*",I39)),ISNUMBER(FIND("?",I39)),ISNUMBER(FIND("~",I39)))),"Check: ID contains wildcard",IF(COUNTIFS($A$15:$A$74,A39)&gt;1,"Check: duplicate task ID",IF(OR(LEN(TRIM($B$6&amp;""))=0,NOT(IF(ISNUMBER($B$7),AND($B$7&gt;=1,$B$7&lt;=2958465,MOD($B$7,1)=0),FALSE)),NOT(IF(ISNUMBER($B$8),AND($B$8&gt;=1,$B$8&lt;=2958465,MOD($B$8,1)=0),FALSE)),NOT(IF(ISNUMBER($B$9),AND($B$9&gt;=1,$B$9&lt;=2958465,MOD($B$9,1)=0),FALSE)),$B$7&gt;$B$8),"Check: project setup",IF(OR(LEN(TRIM(B39&amp;""))=0,LEN(TRIM(C39&amp;""))=0,LEN(TRIM(D39&amp;""))=0),"Check: core fields missing",IF(NOT(IF(ISNUMBER(F39),AND(F39&gt;=0,F39&lt;=3650,MOD(F39,1)=0),FALSE)),"Check: duration must be whole 0-3650",IF(NOT(OR(EXACT(L39,"Not started"),EXACT(L39,"In progress"),EXACT(L39,"Blocked"),EXACT(L39,"Complete"),EXACT(L39,"Cancelled"))),"Check: task state invalid",IF(OR(AND(LEN(E39&amp;"")&gt;0,NOT(IF(ISNUMBER(E39),AND(E39&gt;=1,E39&lt;=2958465,MOD(E39,1)=0),FALSE))),AND(LEN(K39&amp;"")&gt;0,NOT(IF(ISNUMBER(K39),AND(K39&gt;=1,K39&lt;=2958465,MOD(K39,1)=0),FALSE))),AND(LEN(M39&amp;"")&gt;0,NOT(IF(ISNUMBER(M39),AND(M39&gt;=1,M39&lt;=2958465,MOD(M39,1)=0),FALSE)))),"Check: entered date invalid",IF(OR(AND(LEN(G39&amp;"")&gt;0,OR(LEN(TRIM(G39&amp;""))=0,NOT(ISTEXT(G39)),NOT(EXACT(G39,TRIM(G39))))),AND(LEN(I39&amp;"")&gt;0,OR(LEN(TRIM(I39&amp;""))=0,NOT(ISTEXT(I39)),NOT(EXACT(I39,TRIM(I39)))))),"Check: predecessor ID untrimmed",IF(OR(AND(LEN(G39&amp;"")&gt;0,NOT(IF(ISNUMBER(H39),AND(H39&gt;=0,H39&lt;=3650,MOD(H39,1)=0),FALSE))),AND(LEN(I39&amp;"")&gt;0,NOT(IF(ISNUMBER(J39),AND(J39&gt;=0,J39&lt;=3650,MOD(J39,1)=0),FALSE))),AND(LEN(G39&amp;"")=0,LEN(H39&amp;"")&gt;0),AND(LEN(I39&amp;"")=0,LEN(J39&amp;"")&gt;0)),"Check: lag needs linked predecessor",IF(AND(LEN(G39&amp;"")&gt;0,LEN(I39&amp;"")&gt;0,G39=I39),"Check: predecessor repeated",IF(AND(EXACT(L39,"Complete"),OR(LEN(M39&amp;"")=0,LEN(TRIM(N39&amp;""))=0)),"Check: completion record missing",IF(AND(LEN(M39&amp;"")&gt;0,OR(NOT(EXACT(L39,"Complete")),M39&gt;$B$9,M39&lt;$B$7)),"Check: actual finish inconsistent",IF(AND(NOT(EXACT(L39,"Complete")),LEN(TRIM(O39&amp;""))=0),"Check: next action or reason missing","Recorded")))))))))))))))</x:f>
      </x:c>
      <x:c r="Q39" s="17" t="str">
        <x:f>IF(LEN(P39&amp;"")=0,"",IF(P39&lt;&gt;"Recorded","Check: resolve input issue",IF(EXACT(L39,"Cancelled"),"Cancelled",IF(AND(LEN(G39&amp;"")&gt;0,COUNTIFS($A$15:$A$38,G39)&lt;&gt;1),"Check: predecessor absent or not earlier",IF(IF(LEN(G39&amp;"")=0,FALSE,NOT(EXACT(G39,INDEX($A$15:$A$38,MATCH(G39,$A$15:$A$38,0))))),"Check: predecessor case differs",IF(IF(LEN(G39&amp;"")=0,FALSE,NOT(ISNUMBER(INDEX($T$15:$T$38,MATCH(G39,$A$15:$A$38,0))))),"Check: predecessor finish unavailable",IF(AND(LEN(I39&amp;"")&gt;0,COUNTIFS($A$15:$A$38,I39)&lt;&gt;1),"Check: predecessor absent or not earlier",IF(IF(LEN(I39&amp;"")=0,FALSE,NOT(EXACT(I39,INDEX($A$15:$A$38,MATCH(I39,$A$15:$A$38,0))))),"Check: predecessor case differs",IF(IF(LEN(I39&amp;"")=0,FALSE,NOT(ISNUMBER(INDEX($T$15:$T$38,MATCH(I39,$A$15:$A$38,0))))),"Check: predecessor finish unavailable","Ready")))))))))</x:f>
      </x:c>
      <x:c r="R39" s="18" t="str">
        <x:f>IF(OR(Q39&lt;&gt;"Ready",AND(LEN(G39&amp;"")=0,LEN(I39&amp;"")=0)),"",IF(MAX(IF(LEN(G39&amp;"")=0,0,INDEX($T$15:$T$38,MATCH(G39,$A$15:$A$38,0))+1+H39),IF(LEN(I39&amp;"")=0,0,INDEX($T$15:$T$38,MATCH(I39,$A$15:$A$38,0))+1+J39))&gt;2958465,"Unavailable: date limit",MAX(IF(LEN(G39&amp;"")=0,0,INDEX($T$15:$T$38,MATCH(G39,$A$15:$A$38,0))+1+H39),IF(LEN(I39&amp;"")=0,0,INDEX($T$15:$T$38,MATCH(I39,$A$15:$A$38,0))+1+J39))))</x:f>
      </x:c>
      <x:c r="S39" s="18" t="str">
        <x:f>IF(Q39&lt;&gt;"Ready","",IF(AND(OR(LEN(G39&amp;"")&gt;0,LEN(I39&amp;"")&gt;0),NOT(ISNUMBER(R39))),"",MAX($B$7,IF(LEN(E39&amp;"")=0,0,E39),IF(LEN(R39&amp;"")=0,0,R39))))</x:f>
      </x:c>
      <x:c r="T39" s="18" t="str">
        <x:f>IF(NOT(ISNUMBER(S39)),"",IF(S39+MAX(F39-1,0)&gt;2958465,"",S39+MAX(F39-1,0)))</x:f>
      </x:c>
      <x:c r="U39" s="17" t="str">
        <x:f>IF(NOT(ISNUMBER(T39)),"",T39-IF(LEN(K39&amp;"")=0,$B$8,K39))</x:f>
      </x:c>
      <x:c r="V39" s="17" t="str">
        <x:f>IF(LEN(P39&amp;"")=0,"",IF(P39&lt;&gt;"Recorded","Check: resolve input issue",IF(EXACT(L39,"Cancelled"),"Cancelled",IF(Q39&lt;&gt;"Ready","Check: dependency unresolved",IF(NOT(ISNUMBER(T39)),"Check: date limit exceeded",IF(EXACT(L39,"Complete"),"Complete recorded",IF(EXACT(L39,"Blocked"),"Blocked",IF(T39&lt;$B$9,"Planned finish passed",IF(S39&lt;=$B$9,"Start date reached","Scheduled")))))))))</x:f>
      </x:c>
    </x:row>
    <x:row r="40" ht="52" customHeight="1">
      <x:c r="A40" s="9"/>
      <x:c r="B40" s="9"/>
      <x:c r="C40" s="9"/>
      <x:c r="D40" s="9"/>
      <x:c r="E40" s="10"/>
      <x:c r="F40" s="9"/>
      <x:c r="G40" s="9"/>
      <x:c r="H40" s="9"/>
      <x:c r="I40" s="9"/>
      <x:c r="J40" s="9"/>
      <x:c r="K40" s="10"/>
      <x:c r="L40" s="9"/>
      <x:c r="M40" s="10"/>
      <x:c r="N40" s="9"/>
      <x:c r="O40" s="9"/>
      <x:c r="P40" s="17" t="str">
        <x:f>IF(COUNTA(A40:O40)=0,"",IF(OR(LEN(TRIM(A40&amp;""))=0,NOT(ISTEXT(A40)),NOT(EXACT(A40,TRIM(A40)))),"Check: ID missing or untrimmed",IF(OR(OR(ISNUMBER(FIND("*",A40)),ISNUMBER(FIND("?",A40)),ISNUMBER(FIND("~",A40))),OR(ISNUMBER(FIND("*",G40)),ISNUMBER(FIND("?",G40)),ISNUMBER(FIND("~",G40))),OR(ISNUMBER(FIND("*",I40)),ISNUMBER(FIND("?",I40)),ISNUMBER(FIND("~",I40)))),"Check: ID contains wildcard",IF(COUNTIFS($A$15:$A$74,A40)&gt;1,"Check: duplicate task ID",IF(OR(LEN(TRIM($B$6&amp;""))=0,NOT(IF(ISNUMBER($B$7),AND($B$7&gt;=1,$B$7&lt;=2958465,MOD($B$7,1)=0),FALSE)),NOT(IF(ISNUMBER($B$8),AND($B$8&gt;=1,$B$8&lt;=2958465,MOD($B$8,1)=0),FALSE)),NOT(IF(ISNUMBER($B$9),AND($B$9&gt;=1,$B$9&lt;=2958465,MOD($B$9,1)=0),FALSE)),$B$7&gt;$B$8),"Check: project setup",IF(OR(LEN(TRIM(B40&amp;""))=0,LEN(TRIM(C40&amp;""))=0,LEN(TRIM(D40&amp;""))=0),"Check: core fields missing",IF(NOT(IF(ISNUMBER(F40),AND(F40&gt;=0,F40&lt;=3650,MOD(F40,1)=0),FALSE)),"Check: duration must be whole 0-3650",IF(NOT(OR(EXACT(L40,"Not started"),EXACT(L40,"In progress"),EXACT(L40,"Blocked"),EXACT(L40,"Complete"),EXACT(L40,"Cancelled"))),"Check: task state invalid",IF(OR(AND(LEN(E40&amp;"")&gt;0,NOT(IF(ISNUMBER(E40),AND(E40&gt;=1,E40&lt;=2958465,MOD(E40,1)=0),FALSE))),AND(LEN(K40&amp;"")&gt;0,NOT(IF(ISNUMBER(K40),AND(K40&gt;=1,K40&lt;=2958465,MOD(K40,1)=0),FALSE))),AND(LEN(M40&amp;"")&gt;0,NOT(IF(ISNUMBER(M40),AND(M40&gt;=1,M40&lt;=2958465,MOD(M40,1)=0),FALSE)))),"Check: entered date invalid",IF(OR(AND(LEN(G40&amp;"")&gt;0,OR(LEN(TRIM(G40&amp;""))=0,NOT(ISTEXT(G40)),NOT(EXACT(G40,TRIM(G40))))),AND(LEN(I40&amp;"")&gt;0,OR(LEN(TRIM(I40&amp;""))=0,NOT(ISTEXT(I40)),NOT(EXACT(I40,TRIM(I40)))))),"Check: predecessor ID untrimmed",IF(OR(AND(LEN(G40&amp;"")&gt;0,NOT(IF(ISNUMBER(H40),AND(H40&gt;=0,H40&lt;=3650,MOD(H40,1)=0),FALSE))),AND(LEN(I40&amp;"")&gt;0,NOT(IF(ISNUMBER(J40),AND(J40&gt;=0,J40&lt;=3650,MOD(J40,1)=0),FALSE))),AND(LEN(G40&amp;"")=0,LEN(H40&amp;"")&gt;0),AND(LEN(I40&amp;"")=0,LEN(J40&amp;"")&gt;0)),"Check: lag needs linked predecessor",IF(AND(LEN(G40&amp;"")&gt;0,LEN(I40&amp;"")&gt;0,G40=I40),"Check: predecessor repeated",IF(AND(EXACT(L40,"Complete"),OR(LEN(M40&amp;"")=0,LEN(TRIM(N40&amp;""))=0)),"Check: completion record missing",IF(AND(LEN(M40&amp;"")&gt;0,OR(NOT(EXACT(L40,"Complete")),M40&gt;$B$9,M40&lt;$B$7)),"Check: actual finish inconsistent",IF(AND(NOT(EXACT(L40,"Complete")),LEN(TRIM(O40&amp;""))=0),"Check: next action or reason missing","Recorded")))))))))))))))</x:f>
      </x:c>
      <x:c r="Q40" s="17" t="str">
        <x:f>IF(LEN(P40&amp;"")=0,"",IF(P40&lt;&gt;"Recorded","Check: resolve input issue",IF(EXACT(L40,"Cancelled"),"Cancelled",IF(AND(LEN(G40&amp;"")&gt;0,COUNTIFS($A$15:$A$39,G40)&lt;&gt;1),"Check: predecessor absent or not earlier",IF(IF(LEN(G40&amp;"")=0,FALSE,NOT(EXACT(G40,INDEX($A$15:$A$39,MATCH(G40,$A$15:$A$39,0))))),"Check: predecessor case differs",IF(IF(LEN(G40&amp;"")=0,FALSE,NOT(ISNUMBER(INDEX($T$15:$T$39,MATCH(G40,$A$15:$A$39,0))))),"Check: predecessor finish unavailable",IF(AND(LEN(I40&amp;"")&gt;0,COUNTIFS($A$15:$A$39,I40)&lt;&gt;1),"Check: predecessor absent or not earlier",IF(IF(LEN(I40&amp;"")=0,FALSE,NOT(EXACT(I40,INDEX($A$15:$A$39,MATCH(I40,$A$15:$A$39,0))))),"Check: predecessor case differs",IF(IF(LEN(I40&amp;"")=0,FALSE,NOT(ISNUMBER(INDEX($T$15:$T$39,MATCH(I40,$A$15:$A$39,0))))),"Check: predecessor finish unavailable","Ready")))))))))</x:f>
      </x:c>
      <x:c r="R40" s="18" t="str">
        <x:f>IF(OR(Q40&lt;&gt;"Ready",AND(LEN(G40&amp;"")=0,LEN(I40&amp;"")=0)),"",IF(MAX(IF(LEN(G40&amp;"")=0,0,INDEX($T$15:$T$39,MATCH(G40,$A$15:$A$39,0))+1+H40),IF(LEN(I40&amp;"")=0,0,INDEX($T$15:$T$39,MATCH(I40,$A$15:$A$39,0))+1+J40))&gt;2958465,"Unavailable: date limit",MAX(IF(LEN(G40&amp;"")=0,0,INDEX($T$15:$T$39,MATCH(G40,$A$15:$A$39,0))+1+H40),IF(LEN(I40&amp;"")=0,0,INDEX($T$15:$T$39,MATCH(I40,$A$15:$A$39,0))+1+J40))))</x:f>
      </x:c>
      <x:c r="S40" s="18" t="str">
        <x:f>IF(Q40&lt;&gt;"Ready","",IF(AND(OR(LEN(G40&amp;"")&gt;0,LEN(I40&amp;"")&gt;0),NOT(ISNUMBER(R40))),"",MAX($B$7,IF(LEN(E40&amp;"")=0,0,E40),IF(LEN(R40&amp;"")=0,0,R40))))</x:f>
      </x:c>
      <x:c r="T40" s="18" t="str">
        <x:f>IF(NOT(ISNUMBER(S40)),"",IF(S40+MAX(F40-1,0)&gt;2958465,"",S40+MAX(F40-1,0)))</x:f>
      </x:c>
      <x:c r="U40" s="17" t="str">
        <x:f>IF(NOT(ISNUMBER(T40)),"",T40-IF(LEN(K40&amp;"")=0,$B$8,K40))</x:f>
      </x:c>
      <x:c r="V40" s="17" t="str">
        <x:f>IF(LEN(P40&amp;"")=0,"",IF(P40&lt;&gt;"Recorded","Check: resolve input issue",IF(EXACT(L40,"Cancelled"),"Cancelled",IF(Q40&lt;&gt;"Ready","Check: dependency unresolved",IF(NOT(ISNUMBER(T40)),"Check: date limit exceeded",IF(EXACT(L40,"Complete"),"Complete recorded",IF(EXACT(L40,"Blocked"),"Blocked",IF(T40&lt;$B$9,"Planned finish passed",IF(S40&lt;=$B$9,"Start date reached","Scheduled")))))))))</x:f>
      </x:c>
    </x:row>
    <x:row r="41" ht="52" customHeight="1">
      <x:c r="A41" s="9"/>
      <x:c r="B41" s="9"/>
      <x:c r="C41" s="9"/>
      <x:c r="D41" s="9"/>
      <x:c r="E41" s="10"/>
      <x:c r="F41" s="9"/>
      <x:c r="G41" s="9"/>
      <x:c r="H41" s="9"/>
      <x:c r="I41" s="9"/>
      <x:c r="J41" s="9"/>
      <x:c r="K41" s="10"/>
      <x:c r="L41" s="9"/>
      <x:c r="M41" s="10"/>
      <x:c r="N41" s="9"/>
      <x:c r="O41" s="9"/>
      <x:c r="P41" s="17" t="str">
        <x:f>IF(COUNTA(A41:O41)=0,"",IF(OR(LEN(TRIM(A41&amp;""))=0,NOT(ISTEXT(A41)),NOT(EXACT(A41,TRIM(A41)))),"Check: ID missing or untrimmed",IF(OR(OR(ISNUMBER(FIND("*",A41)),ISNUMBER(FIND("?",A41)),ISNUMBER(FIND("~",A41))),OR(ISNUMBER(FIND("*",G41)),ISNUMBER(FIND("?",G41)),ISNUMBER(FIND("~",G41))),OR(ISNUMBER(FIND("*",I41)),ISNUMBER(FIND("?",I41)),ISNUMBER(FIND("~",I41)))),"Check: ID contains wildcard",IF(COUNTIFS($A$15:$A$74,A41)&gt;1,"Check: duplicate task ID",IF(OR(LEN(TRIM($B$6&amp;""))=0,NOT(IF(ISNUMBER($B$7),AND($B$7&gt;=1,$B$7&lt;=2958465,MOD($B$7,1)=0),FALSE)),NOT(IF(ISNUMBER($B$8),AND($B$8&gt;=1,$B$8&lt;=2958465,MOD($B$8,1)=0),FALSE)),NOT(IF(ISNUMBER($B$9),AND($B$9&gt;=1,$B$9&lt;=2958465,MOD($B$9,1)=0),FALSE)),$B$7&gt;$B$8),"Check: project setup",IF(OR(LEN(TRIM(B41&amp;""))=0,LEN(TRIM(C41&amp;""))=0,LEN(TRIM(D41&amp;""))=0),"Check: core fields missing",IF(NOT(IF(ISNUMBER(F41),AND(F41&gt;=0,F41&lt;=3650,MOD(F41,1)=0),FALSE)),"Check: duration must be whole 0-3650",IF(NOT(OR(EXACT(L41,"Not started"),EXACT(L41,"In progress"),EXACT(L41,"Blocked"),EXACT(L41,"Complete"),EXACT(L41,"Cancelled"))),"Check: task state invalid",IF(OR(AND(LEN(E41&amp;"")&gt;0,NOT(IF(ISNUMBER(E41),AND(E41&gt;=1,E41&lt;=2958465,MOD(E41,1)=0),FALSE))),AND(LEN(K41&amp;"")&gt;0,NOT(IF(ISNUMBER(K41),AND(K41&gt;=1,K41&lt;=2958465,MOD(K41,1)=0),FALSE))),AND(LEN(M41&amp;"")&gt;0,NOT(IF(ISNUMBER(M41),AND(M41&gt;=1,M41&lt;=2958465,MOD(M41,1)=0),FALSE)))),"Check: entered date invalid",IF(OR(AND(LEN(G41&amp;"")&gt;0,OR(LEN(TRIM(G41&amp;""))=0,NOT(ISTEXT(G41)),NOT(EXACT(G41,TRIM(G41))))),AND(LEN(I41&amp;"")&gt;0,OR(LEN(TRIM(I41&amp;""))=0,NOT(ISTEXT(I41)),NOT(EXACT(I41,TRIM(I41)))))),"Check: predecessor ID untrimmed",IF(OR(AND(LEN(G41&amp;"")&gt;0,NOT(IF(ISNUMBER(H41),AND(H41&gt;=0,H41&lt;=3650,MOD(H41,1)=0),FALSE))),AND(LEN(I41&amp;"")&gt;0,NOT(IF(ISNUMBER(J41),AND(J41&gt;=0,J41&lt;=3650,MOD(J41,1)=0),FALSE))),AND(LEN(G41&amp;"")=0,LEN(H41&amp;"")&gt;0),AND(LEN(I41&amp;"")=0,LEN(J41&amp;"")&gt;0)),"Check: lag needs linked predecessor",IF(AND(LEN(G41&amp;"")&gt;0,LEN(I41&amp;"")&gt;0,G41=I41),"Check: predecessor repeated",IF(AND(EXACT(L41,"Complete"),OR(LEN(M41&amp;"")=0,LEN(TRIM(N41&amp;""))=0)),"Check: completion record missing",IF(AND(LEN(M41&amp;"")&gt;0,OR(NOT(EXACT(L41,"Complete")),M41&gt;$B$9,M41&lt;$B$7)),"Check: actual finish inconsistent",IF(AND(NOT(EXACT(L41,"Complete")),LEN(TRIM(O41&amp;""))=0),"Check: next action or reason missing","Recorded")))))))))))))))</x:f>
      </x:c>
      <x:c r="Q41" s="17" t="str">
        <x:f>IF(LEN(P41&amp;"")=0,"",IF(P41&lt;&gt;"Recorded","Check: resolve input issue",IF(EXACT(L41,"Cancelled"),"Cancelled",IF(AND(LEN(G41&amp;"")&gt;0,COUNTIFS($A$15:$A$40,G41)&lt;&gt;1),"Check: predecessor absent or not earlier",IF(IF(LEN(G41&amp;"")=0,FALSE,NOT(EXACT(G41,INDEX($A$15:$A$40,MATCH(G41,$A$15:$A$40,0))))),"Check: predecessor case differs",IF(IF(LEN(G41&amp;"")=0,FALSE,NOT(ISNUMBER(INDEX($T$15:$T$40,MATCH(G41,$A$15:$A$40,0))))),"Check: predecessor finish unavailable",IF(AND(LEN(I41&amp;"")&gt;0,COUNTIFS($A$15:$A$40,I41)&lt;&gt;1),"Check: predecessor absent or not earlier",IF(IF(LEN(I41&amp;"")=0,FALSE,NOT(EXACT(I41,INDEX($A$15:$A$40,MATCH(I41,$A$15:$A$40,0))))),"Check: predecessor case differs",IF(IF(LEN(I41&amp;"")=0,FALSE,NOT(ISNUMBER(INDEX($T$15:$T$40,MATCH(I41,$A$15:$A$40,0))))),"Check: predecessor finish unavailable","Ready")))))))))</x:f>
      </x:c>
      <x:c r="R41" s="18" t="str">
        <x:f>IF(OR(Q41&lt;&gt;"Ready",AND(LEN(G41&amp;"")=0,LEN(I41&amp;"")=0)),"",IF(MAX(IF(LEN(G41&amp;"")=0,0,INDEX($T$15:$T$40,MATCH(G41,$A$15:$A$40,0))+1+H41),IF(LEN(I41&amp;"")=0,0,INDEX($T$15:$T$40,MATCH(I41,$A$15:$A$40,0))+1+J41))&gt;2958465,"Unavailable: date limit",MAX(IF(LEN(G41&amp;"")=0,0,INDEX($T$15:$T$40,MATCH(G41,$A$15:$A$40,0))+1+H41),IF(LEN(I41&amp;"")=0,0,INDEX($T$15:$T$40,MATCH(I41,$A$15:$A$40,0))+1+J41))))</x:f>
      </x:c>
      <x:c r="S41" s="18" t="str">
        <x:f>IF(Q41&lt;&gt;"Ready","",IF(AND(OR(LEN(G41&amp;"")&gt;0,LEN(I41&amp;"")&gt;0),NOT(ISNUMBER(R41))),"",MAX($B$7,IF(LEN(E41&amp;"")=0,0,E41),IF(LEN(R41&amp;"")=0,0,R41))))</x:f>
      </x:c>
      <x:c r="T41" s="18" t="str">
        <x:f>IF(NOT(ISNUMBER(S41)),"",IF(S41+MAX(F41-1,0)&gt;2958465,"",S41+MAX(F41-1,0)))</x:f>
      </x:c>
      <x:c r="U41" s="17" t="str">
        <x:f>IF(NOT(ISNUMBER(T41)),"",T41-IF(LEN(K41&amp;"")=0,$B$8,K41))</x:f>
      </x:c>
      <x:c r="V41" s="17" t="str">
        <x:f>IF(LEN(P41&amp;"")=0,"",IF(P41&lt;&gt;"Recorded","Check: resolve input issue",IF(EXACT(L41,"Cancelled"),"Cancelled",IF(Q41&lt;&gt;"Ready","Check: dependency unresolved",IF(NOT(ISNUMBER(T41)),"Check: date limit exceeded",IF(EXACT(L41,"Complete"),"Complete recorded",IF(EXACT(L41,"Blocked"),"Blocked",IF(T41&lt;$B$9,"Planned finish passed",IF(S41&lt;=$B$9,"Start date reached","Scheduled")))))))))</x:f>
      </x:c>
    </x:row>
    <x:row r="42" ht="52" customHeight="1">
      <x:c r="A42" s="9"/>
      <x:c r="B42" s="9"/>
      <x:c r="C42" s="9"/>
      <x:c r="D42" s="9"/>
      <x:c r="E42" s="10"/>
      <x:c r="F42" s="9"/>
      <x:c r="G42" s="9"/>
      <x:c r="H42" s="9"/>
      <x:c r="I42" s="9"/>
      <x:c r="J42" s="9"/>
      <x:c r="K42" s="10"/>
      <x:c r="L42" s="9"/>
      <x:c r="M42" s="10"/>
      <x:c r="N42" s="9"/>
      <x:c r="O42" s="9"/>
      <x:c r="P42" s="17" t="str">
        <x:f>IF(COUNTA(A42:O42)=0,"",IF(OR(LEN(TRIM(A42&amp;""))=0,NOT(ISTEXT(A42)),NOT(EXACT(A42,TRIM(A42)))),"Check: ID missing or untrimmed",IF(OR(OR(ISNUMBER(FIND("*",A42)),ISNUMBER(FIND("?",A42)),ISNUMBER(FIND("~",A42))),OR(ISNUMBER(FIND("*",G42)),ISNUMBER(FIND("?",G42)),ISNUMBER(FIND("~",G42))),OR(ISNUMBER(FIND("*",I42)),ISNUMBER(FIND("?",I42)),ISNUMBER(FIND("~",I42)))),"Check: ID contains wildcard",IF(COUNTIFS($A$15:$A$74,A42)&gt;1,"Check: duplicate task ID",IF(OR(LEN(TRIM($B$6&amp;""))=0,NOT(IF(ISNUMBER($B$7),AND($B$7&gt;=1,$B$7&lt;=2958465,MOD($B$7,1)=0),FALSE)),NOT(IF(ISNUMBER($B$8),AND($B$8&gt;=1,$B$8&lt;=2958465,MOD($B$8,1)=0),FALSE)),NOT(IF(ISNUMBER($B$9),AND($B$9&gt;=1,$B$9&lt;=2958465,MOD($B$9,1)=0),FALSE)),$B$7&gt;$B$8),"Check: project setup",IF(OR(LEN(TRIM(B42&amp;""))=0,LEN(TRIM(C42&amp;""))=0,LEN(TRIM(D42&amp;""))=0),"Check: core fields missing",IF(NOT(IF(ISNUMBER(F42),AND(F42&gt;=0,F42&lt;=3650,MOD(F42,1)=0),FALSE)),"Check: duration must be whole 0-3650",IF(NOT(OR(EXACT(L42,"Not started"),EXACT(L42,"In progress"),EXACT(L42,"Blocked"),EXACT(L42,"Complete"),EXACT(L42,"Cancelled"))),"Check: task state invalid",IF(OR(AND(LEN(E42&amp;"")&gt;0,NOT(IF(ISNUMBER(E42),AND(E42&gt;=1,E42&lt;=2958465,MOD(E42,1)=0),FALSE))),AND(LEN(K42&amp;"")&gt;0,NOT(IF(ISNUMBER(K42),AND(K42&gt;=1,K42&lt;=2958465,MOD(K42,1)=0),FALSE))),AND(LEN(M42&amp;"")&gt;0,NOT(IF(ISNUMBER(M42),AND(M42&gt;=1,M42&lt;=2958465,MOD(M42,1)=0),FALSE)))),"Check: entered date invalid",IF(OR(AND(LEN(G42&amp;"")&gt;0,OR(LEN(TRIM(G42&amp;""))=0,NOT(ISTEXT(G42)),NOT(EXACT(G42,TRIM(G42))))),AND(LEN(I42&amp;"")&gt;0,OR(LEN(TRIM(I42&amp;""))=0,NOT(ISTEXT(I42)),NOT(EXACT(I42,TRIM(I42)))))),"Check: predecessor ID untrimmed",IF(OR(AND(LEN(G42&amp;"")&gt;0,NOT(IF(ISNUMBER(H42),AND(H42&gt;=0,H42&lt;=3650,MOD(H42,1)=0),FALSE))),AND(LEN(I42&amp;"")&gt;0,NOT(IF(ISNUMBER(J42),AND(J42&gt;=0,J42&lt;=3650,MOD(J42,1)=0),FALSE))),AND(LEN(G42&amp;"")=0,LEN(H42&amp;"")&gt;0),AND(LEN(I42&amp;"")=0,LEN(J42&amp;"")&gt;0)),"Check: lag needs linked predecessor",IF(AND(LEN(G42&amp;"")&gt;0,LEN(I42&amp;"")&gt;0,G42=I42),"Check: predecessor repeated",IF(AND(EXACT(L42,"Complete"),OR(LEN(M42&amp;"")=0,LEN(TRIM(N42&amp;""))=0)),"Check: completion record missing",IF(AND(LEN(M42&amp;"")&gt;0,OR(NOT(EXACT(L42,"Complete")),M42&gt;$B$9,M42&lt;$B$7)),"Check: actual finish inconsistent",IF(AND(NOT(EXACT(L42,"Complete")),LEN(TRIM(O42&amp;""))=0),"Check: next action or reason missing","Recorded")))))))))))))))</x:f>
      </x:c>
      <x:c r="Q42" s="17" t="str">
        <x:f>IF(LEN(P42&amp;"")=0,"",IF(P42&lt;&gt;"Recorded","Check: resolve input issue",IF(EXACT(L42,"Cancelled"),"Cancelled",IF(AND(LEN(G42&amp;"")&gt;0,COUNTIFS($A$15:$A$41,G42)&lt;&gt;1),"Check: predecessor absent or not earlier",IF(IF(LEN(G42&amp;"")=0,FALSE,NOT(EXACT(G42,INDEX($A$15:$A$41,MATCH(G42,$A$15:$A$41,0))))),"Check: predecessor case differs",IF(IF(LEN(G42&amp;"")=0,FALSE,NOT(ISNUMBER(INDEX($T$15:$T$41,MATCH(G42,$A$15:$A$41,0))))),"Check: predecessor finish unavailable",IF(AND(LEN(I42&amp;"")&gt;0,COUNTIFS($A$15:$A$41,I42)&lt;&gt;1),"Check: predecessor absent or not earlier",IF(IF(LEN(I42&amp;"")=0,FALSE,NOT(EXACT(I42,INDEX($A$15:$A$41,MATCH(I42,$A$15:$A$41,0))))),"Check: predecessor case differs",IF(IF(LEN(I42&amp;"")=0,FALSE,NOT(ISNUMBER(INDEX($T$15:$T$41,MATCH(I42,$A$15:$A$41,0))))),"Check: predecessor finish unavailable","Ready")))))))))</x:f>
      </x:c>
      <x:c r="R42" s="18" t="str">
        <x:f>IF(OR(Q42&lt;&gt;"Ready",AND(LEN(G42&amp;"")=0,LEN(I42&amp;"")=0)),"",IF(MAX(IF(LEN(G42&amp;"")=0,0,INDEX($T$15:$T$41,MATCH(G42,$A$15:$A$41,0))+1+H42),IF(LEN(I42&amp;"")=0,0,INDEX($T$15:$T$41,MATCH(I42,$A$15:$A$41,0))+1+J42))&gt;2958465,"Unavailable: date limit",MAX(IF(LEN(G42&amp;"")=0,0,INDEX($T$15:$T$41,MATCH(G42,$A$15:$A$41,0))+1+H42),IF(LEN(I42&amp;"")=0,0,INDEX($T$15:$T$41,MATCH(I42,$A$15:$A$41,0))+1+J42))))</x:f>
      </x:c>
      <x:c r="S42" s="18" t="str">
        <x:f>IF(Q42&lt;&gt;"Ready","",IF(AND(OR(LEN(G42&amp;"")&gt;0,LEN(I42&amp;"")&gt;0),NOT(ISNUMBER(R42))),"",MAX($B$7,IF(LEN(E42&amp;"")=0,0,E42),IF(LEN(R42&amp;"")=0,0,R42))))</x:f>
      </x:c>
      <x:c r="T42" s="18" t="str">
        <x:f>IF(NOT(ISNUMBER(S42)),"",IF(S42+MAX(F42-1,0)&gt;2958465,"",S42+MAX(F42-1,0)))</x:f>
      </x:c>
      <x:c r="U42" s="17" t="str">
        <x:f>IF(NOT(ISNUMBER(T42)),"",T42-IF(LEN(K42&amp;"")=0,$B$8,K42))</x:f>
      </x:c>
      <x:c r="V42" s="17" t="str">
        <x:f>IF(LEN(P42&amp;"")=0,"",IF(P42&lt;&gt;"Recorded","Check: resolve input issue",IF(EXACT(L42,"Cancelled"),"Cancelled",IF(Q42&lt;&gt;"Ready","Check: dependency unresolved",IF(NOT(ISNUMBER(T42)),"Check: date limit exceeded",IF(EXACT(L42,"Complete"),"Complete recorded",IF(EXACT(L42,"Blocked"),"Blocked",IF(T42&lt;$B$9,"Planned finish passed",IF(S42&lt;=$B$9,"Start date reached","Scheduled")))))))))</x:f>
      </x:c>
    </x:row>
    <x:row r="43" ht="52" customHeight="1">
      <x:c r="A43" s="9"/>
      <x:c r="B43" s="9"/>
      <x:c r="C43" s="9"/>
      <x:c r="D43" s="9"/>
      <x:c r="E43" s="10"/>
      <x:c r="F43" s="9"/>
      <x:c r="G43" s="9"/>
      <x:c r="H43" s="9"/>
      <x:c r="I43" s="9"/>
      <x:c r="J43" s="9"/>
      <x:c r="K43" s="10"/>
      <x:c r="L43" s="9"/>
      <x:c r="M43" s="10"/>
      <x:c r="N43" s="9"/>
      <x:c r="O43" s="9"/>
      <x:c r="P43" s="17" t="str">
        <x:f>IF(COUNTA(A43:O43)=0,"",IF(OR(LEN(TRIM(A43&amp;""))=0,NOT(ISTEXT(A43)),NOT(EXACT(A43,TRIM(A43)))),"Check: ID missing or untrimmed",IF(OR(OR(ISNUMBER(FIND("*",A43)),ISNUMBER(FIND("?",A43)),ISNUMBER(FIND("~",A43))),OR(ISNUMBER(FIND("*",G43)),ISNUMBER(FIND("?",G43)),ISNUMBER(FIND("~",G43))),OR(ISNUMBER(FIND("*",I43)),ISNUMBER(FIND("?",I43)),ISNUMBER(FIND("~",I43)))),"Check: ID contains wildcard",IF(COUNTIFS($A$15:$A$74,A43)&gt;1,"Check: duplicate task ID",IF(OR(LEN(TRIM($B$6&amp;""))=0,NOT(IF(ISNUMBER($B$7),AND($B$7&gt;=1,$B$7&lt;=2958465,MOD($B$7,1)=0),FALSE)),NOT(IF(ISNUMBER($B$8),AND($B$8&gt;=1,$B$8&lt;=2958465,MOD($B$8,1)=0),FALSE)),NOT(IF(ISNUMBER($B$9),AND($B$9&gt;=1,$B$9&lt;=2958465,MOD($B$9,1)=0),FALSE)),$B$7&gt;$B$8),"Check: project setup",IF(OR(LEN(TRIM(B43&amp;""))=0,LEN(TRIM(C43&amp;""))=0,LEN(TRIM(D43&amp;""))=0),"Check: core fields missing",IF(NOT(IF(ISNUMBER(F43),AND(F43&gt;=0,F43&lt;=3650,MOD(F43,1)=0),FALSE)),"Check: duration must be whole 0-3650",IF(NOT(OR(EXACT(L43,"Not started"),EXACT(L43,"In progress"),EXACT(L43,"Blocked"),EXACT(L43,"Complete"),EXACT(L43,"Cancelled"))),"Check: task state invalid",IF(OR(AND(LEN(E43&amp;"")&gt;0,NOT(IF(ISNUMBER(E43),AND(E43&gt;=1,E43&lt;=2958465,MOD(E43,1)=0),FALSE))),AND(LEN(K43&amp;"")&gt;0,NOT(IF(ISNUMBER(K43),AND(K43&gt;=1,K43&lt;=2958465,MOD(K43,1)=0),FALSE))),AND(LEN(M43&amp;"")&gt;0,NOT(IF(ISNUMBER(M43),AND(M43&gt;=1,M43&lt;=2958465,MOD(M43,1)=0),FALSE)))),"Check: entered date invalid",IF(OR(AND(LEN(G43&amp;"")&gt;0,OR(LEN(TRIM(G43&amp;""))=0,NOT(ISTEXT(G43)),NOT(EXACT(G43,TRIM(G43))))),AND(LEN(I43&amp;"")&gt;0,OR(LEN(TRIM(I43&amp;""))=0,NOT(ISTEXT(I43)),NOT(EXACT(I43,TRIM(I43)))))),"Check: predecessor ID untrimmed",IF(OR(AND(LEN(G43&amp;"")&gt;0,NOT(IF(ISNUMBER(H43),AND(H43&gt;=0,H43&lt;=3650,MOD(H43,1)=0),FALSE))),AND(LEN(I43&amp;"")&gt;0,NOT(IF(ISNUMBER(J43),AND(J43&gt;=0,J43&lt;=3650,MOD(J43,1)=0),FALSE))),AND(LEN(G43&amp;"")=0,LEN(H43&amp;"")&gt;0),AND(LEN(I43&amp;"")=0,LEN(J43&amp;"")&gt;0)),"Check: lag needs linked predecessor",IF(AND(LEN(G43&amp;"")&gt;0,LEN(I43&amp;"")&gt;0,G43=I43),"Check: predecessor repeated",IF(AND(EXACT(L43,"Complete"),OR(LEN(M43&amp;"")=0,LEN(TRIM(N43&amp;""))=0)),"Check: completion record missing",IF(AND(LEN(M43&amp;"")&gt;0,OR(NOT(EXACT(L43,"Complete")),M43&gt;$B$9,M43&lt;$B$7)),"Check: actual finish inconsistent",IF(AND(NOT(EXACT(L43,"Complete")),LEN(TRIM(O43&amp;""))=0),"Check: next action or reason missing","Recorded")))))))))))))))</x:f>
      </x:c>
      <x:c r="Q43" s="17" t="str">
        <x:f>IF(LEN(P43&amp;"")=0,"",IF(P43&lt;&gt;"Recorded","Check: resolve input issue",IF(EXACT(L43,"Cancelled"),"Cancelled",IF(AND(LEN(G43&amp;"")&gt;0,COUNTIFS($A$15:$A$42,G43)&lt;&gt;1),"Check: predecessor absent or not earlier",IF(IF(LEN(G43&amp;"")=0,FALSE,NOT(EXACT(G43,INDEX($A$15:$A$42,MATCH(G43,$A$15:$A$42,0))))),"Check: predecessor case differs",IF(IF(LEN(G43&amp;"")=0,FALSE,NOT(ISNUMBER(INDEX($T$15:$T$42,MATCH(G43,$A$15:$A$42,0))))),"Check: predecessor finish unavailable",IF(AND(LEN(I43&amp;"")&gt;0,COUNTIFS($A$15:$A$42,I43)&lt;&gt;1),"Check: predecessor absent or not earlier",IF(IF(LEN(I43&amp;"")=0,FALSE,NOT(EXACT(I43,INDEX($A$15:$A$42,MATCH(I43,$A$15:$A$42,0))))),"Check: predecessor case differs",IF(IF(LEN(I43&amp;"")=0,FALSE,NOT(ISNUMBER(INDEX($T$15:$T$42,MATCH(I43,$A$15:$A$42,0))))),"Check: predecessor finish unavailable","Ready")))))))))</x:f>
      </x:c>
      <x:c r="R43" s="18" t="str">
        <x:f>IF(OR(Q43&lt;&gt;"Ready",AND(LEN(G43&amp;"")=0,LEN(I43&amp;"")=0)),"",IF(MAX(IF(LEN(G43&amp;"")=0,0,INDEX($T$15:$T$42,MATCH(G43,$A$15:$A$42,0))+1+H43),IF(LEN(I43&amp;"")=0,0,INDEX($T$15:$T$42,MATCH(I43,$A$15:$A$42,0))+1+J43))&gt;2958465,"Unavailable: date limit",MAX(IF(LEN(G43&amp;"")=0,0,INDEX($T$15:$T$42,MATCH(G43,$A$15:$A$42,0))+1+H43),IF(LEN(I43&amp;"")=0,0,INDEX($T$15:$T$42,MATCH(I43,$A$15:$A$42,0))+1+J43))))</x:f>
      </x:c>
      <x:c r="S43" s="18" t="str">
        <x:f>IF(Q43&lt;&gt;"Ready","",IF(AND(OR(LEN(G43&amp;"")&gt;0,LEN(I43&amp;"")&gt;0),NOT(ISNUMBER(R43))),"",MAX($B$7,IF(LEN(E43&amp;"")=0,0,E43),IF(LEN(R43&amp;"")=0,0,R43))))</x:f>
      </x:c>
      <x:c r="T43" s="18" t="str">
        <x:f>IF(NOT(ISNUMBER(S43)),"",IF(S43+MAX(F43-1,0)&gt;2958465,"",S43+MAX(F43-1,0)))</x:f>
      </x:c>
      <x:c r="U43" s="17" t="str">
        <x:f>IF(NOT(ISNUMBER(T43)),"",T43-IF(LEN(K43&amp;"")=0,$B$8,K43))</x:f>
      </x:c>
      <x:c r="V43" s="17" t="str">
        <x:f>IF(LEN(P43&amp;"")=0,"",IF(P43&lt;&gt;"Recorded","Check: resolve input issue",IF(EXACT(L43,"Cancelled"),"Cancelled",IF(Q43&lt;&gt;"Ready","Check: dependency unresolved",IF(NOT(ISNUMBER(T43)),"Check: date limit exceeded",IF(EXACT(L43,"Complete"),"Complete recorded",IF(EXACT(L43,"Blocked"),"Blocked",IF(T43&lt;$B$9,"Planned finish passed",IF(S43&lt;=$B$9,"Start date reached","Scheduled")))))))))</x:f>
      </x:c>
    </x:row>
    <x:row r="44" ht="52" customHeight="1">
      <x:c r="A44" s="9"/>
      <x:c r="B44" s="9"/>
      <x:c r="C44" s="9"/>
      <x:c r="D44" s="9"/>
      <x:c r="E44" s="10"/>
      <x:c r="F44" s="9"/>
      <x:c r="G44" s="9"/>
      <x:c r="H44" s="9"/>
      <x:c r="I44" s="9"/>
      <x:c r="J44" s="9"/>
      <x:c r="K44" s="10"/>
      <x:c r="L44" s="9"/>
      <x:c r="M44" s="10"/>
      <x:c r="N44" s="9"/>
      <x:c r="O44" s="9"/>
      <x:c r="P44" s="17" t="str">
        <x:f>IF(COUNTA(A44:O44)=0,"",IF(OR(LEN(TRIM(A44&amp;""))=0,NOT(ISTEXT(A44)),NOT(EXACT(A44,TRIM(A44)))),"Check: ID missing or untrimmed",IF(OR(OR(ISNUMBER(FIND("*",A44)),ISNUMBER(FIND("?",A44)),ISNUMBER(FIND("~",A44))),OR(ISNUMBER(FIND("*",G44)),ISNUMBER(FIND("?",G44)),ISNUMBER(FIND("~",G44))),OR(ISNUMBER(FIND("*",I44)),ISNUMBER(FIND("?",I44)),ISNUMBER(FIND("~",I44)))),"Check: ID contains wildcard",IF(COUNTIFS($A$15:$A$74,A44)&gt;1,"Check: duplicate task ID",IF(OR(LEN(TRIM($B$6&amp;""))=0,NOT(IF(ISNUMBER($B$7),AND($B$7&gt;=1,$B$7&lt;=2958465,MOD($B$7,1)=0),FALSE)),NOT(IF(ISNUMBER($B$8),AND($B$8&gt;=1,$B$8&lt;=2958465,MOD($B$8,1)=0),FALSE)),NOT(IF(ISNUMBER($B$9),AND($B$9&gt;=1,$B$9&lt;=2958465,MOD($B$9,1)=0),FALSE)),$B$7&gt;$B$8),"Check: project setup",IF(OR(LEN(TRIM(B44&amp;""))=0,LEN(TRIM(C44&amp;""))=0,LEN(TRIM(D44&amp;""))=0),"Check: core fields missing",IF(NOT(IF(ISNUMBER(F44),AND(F44&gt;=0,F44&lt;=3650,MOD(F44,1)=0),FALSE)),"Check: duration must be whole 0-3650",IF(NOT(OR(EXACT(L44,"Not started"),EXACT(L44,"In progress"),EXACT(L44,"Blocked"),EXACT(L44,"Complete"),EXACT(L44,"Cancelled"))),"Check: task state invalid",IF(OR(AND(LEN(E44&amp;"")&gt;0,NOT(IF(ISNUMBER(E44),AND(E44&gt;=1,E44&lt;=2958465,MOD(E44,1)=0),FALSE))),AND(LEN(K44&amp;"")&gt;0,NOT(IF(ISNUMBER(K44),AND(K44&gt;=1,K44&lt;=2958465,MOD(K44,1)=0),FALSE))),AND(LEN(M44&amp;"")&gt;0,NOT(IF(ISNUMBER(M44),AND(M44&gt;=1,M44&lt;=2958465,MOD(M44,1)=0),FALSE)))),"Check: entered date invalid",IF(OR(AND(LEN(G44&amp;"")&gt;0,OR(LEN(TRIM(G44&amp;""))=0,NOT(ISTEXT(G44)),NOT(EXACT(G44,TRIM(G44))))),AND(LEN(I44&amp;"")&gt;0,OR(LEN(TRIM(I44&amp;""))=0,NOT(ISTEXT(I44)),NOT(EXACT(I44,TRIM(I44)))))),"Check: predecessor ID untrimmed",IF(OR(AND(LEN(G44&amp;"")&gt;0,NOT(IF(ISNUMBER(H44),AND(H44&gt;=0,H44&lt;=3650,MOD(H44,1)=0),FALSE))),AND(LEN(I44&amp;"")&gt;0,NOT(IF(ISNUMBER(J44),AND(J44&gt;=0,J44&lt;=3650,MOD(J44,1)=0),FALSE))),AND(LEN(G44&amp;"")=0,LEN(H44&amp;"")&gt;0),AND(LEN(I44&amp;"")=0,LEN(J44&amp;"")&gt;0)),"Check: lag needs linked predecessor",IF(AND(LEN(G44&amp;"")&gt;0,LEN(I44&amp;"")&gt;0,G44=I44),"Check: predecessor repeated",IF(AND(EXACT(L44,"Complete"),OR(LEN(M44&amp;"")=0,LEN(TRIM(N44&amp;""))=0)),"Check: completion record missing",IF(AND(LEN(M44&amp;"")&gt;0,OR(NOT(EXACT(L44,"Complete")),M44&gt;$B$9,M44&lt;$B$7)),"Check: actual finish inconsistent",IF(AND(NOT(EXACT(L44,"Complete")),LEN(TRIM(O44&amp;""))=0),"Check: next action or reason missing","Recorded")))))))))))))))</x:f>
      </x:c>
      <x:c r="Q44" s="17" t="str">
        <x:f>IF(LEN(P44&amp;"")=0,"",IF(P44&lt;&gt;"Recorded","Check: resolve input issue",IF(EXACT(L44,"Cancelled"),"Cancelled",IF(AND(LEN(G44&amp;"")&gt;0,COUNTIFS($A$15:$A$43,G44)&lt;&gt;1),"Check: predecessor absent or not earlier",IF(IF(LEN(G44&amp;"")=0,FALSE,NOT(EXACT(G44,INDEX($A$15:$A$43,MATCH(G44,$A$15:$A$43,0))))),"Check: predecessor case differs",IF(IF(LEN(G44&amp;"")=0,FALSE,NOT(ISNUMBER(INDEX($T$15:$T$43,MATCH(G44,$A$15:$A$43,0))))),"Check: predecessor finish unavailable",IF(AND(LEN(I44&amp;"")&gt;0,COUNTIFS($A$15:$A$43,I44)&lt;&gt;1),"Check: predecessor absent or not earlier",IF(IF(LEN(I44&amp;"")=0,FALSE,NOT(EXACT(I44,INDEX($A$15:$A$43,MATCH(I44,$A$15:$A$43,0))))),"Check: predecessor case differs",IF(IF(LEN(I44&amp;"")=0,FALSE,NOT(ISNUMBER(INDEX($T$15:$T$43,MATCH(I44,$A$15:$A$43,0))))),"Check: predecessor finish unavailable","Ready")))))))))</x:f>
      </x:c>
      <x:c r="R44" s="18" t="str">
        <x:f>IF(OR(Q44&lt;&gt;"Ready",AND(LEN(G44&amp;"")=0,LEN(I44&amp;"")=0)),"",IF(MAX(IF(LEN(G44&amp;"")=0,0,INDEX($T$15:$T$43,MATCH(G44,$A$15:$A$43,0))+1+H44),IF(LEN(I44&amp;"")=0,0,INDEX($T$15:$T$43,MATCH(I44,$A$15:$A$43,0))+1+J44))&gt;2958465,"Unavailable: date limit",MAX(IF(LEN(G44&amp;"")=0,0,INDEX($T$15:$T$43,MATCH(G44,$A$15:$A$43,0))+1+H44),IF(LEN(I44&amp;"")=0,0,INDEX($T$15:$T$43,MATCH(I44,$A$15:$A$43,0))+1+J44))))</x:f>
      </x:c>
      <x:c r="S44" s="18" t="str">
        <x:f>IF(Q44&lt;&gt;"Ready","",IF(AND(OR(LEN(G44&amp;"")&gt;0,LEN(I44&amp;"")&gt;0),NOT(ISNUMBER(R44))),"",MAX($B$7,IF(LEN(E44&amp;"")=0,0,E44),IF(LEN(R44&amp;"")=0,0,R44))))</x:f>
      </x:c>
      <x:c r="T44" s="18" t="str">
        <x:f>IF(NOT(ISNUMBER(S44)),"",IF(S44+MAX(F44-1,0)&gt;2958465,"",S44+MAX(F44-1,0)))</x:f>
      </x:c>
      <x:c r="U44" s="17" t="str">
        <x:f>IF(NOT(ISNUMBER(T44)),"",T44-IF(LEN(K44&amp;"")=0,$B$8,K44))</x:f>
      </x:c>
      <x:c r="V44" s="17" t="str">
        <x:f>IF(LEN(P44&amp;"")=0,"",IF(P44&lt;&gt;"Recorded","Check: resolve input issue",IF(EXACT(L44,"Cancelled"),"Cancelled",IF(Q44&lt;&gt;"Ready","Check: dependency unresolved",IF(NOT(ISNUMBER(T44)),"Check: date limit exceeded",IF(EXACT(L44,"Complete"),"Complete recorded",IF(EXACT(L44,"Blocked"),"Blocked",IF(T44&lt;$B$9,"Planned finish passed",IF(S44&lt;=$B$9,"Start date reached","Scheduled")))))))))</x:f>
      </x:c>
    </x:row>
    <x:row r="45" ht="52" customHeight="1">
      <x:c r="A45" s="9"/>
      <x:c r="B45" s="9"/>
      <x:c r="C45" s="9"/>
      <x:c r="D45" s="9"/>
      <x:c r="E45" s="10"/>
      <x:c r="F45" s="9"/>
      <x:c r="G45" s="9"/>
      <x:c r="H45" s="9"/>
      <x:c r="I45" s="9"/>
      <x:c r="J45" s="9"/>
      <x:c r="K45" s="10"/>
      <x:c r="L45" s="9"/>
      <x:c r="M45" s="10"/>
      <x:c r="N45" s="9"/>
      <x:c r="O45" s="9"/>
      <x:c r="P45" s="17" t="str">
        <x:f>IF(COUNTA(A45:O45)=0,"",IF(OR(LEN(TRIM(A45&amp;""))=0,NOT(ISTEXT(A45)),NOT(EXACT(A45,TRIM(A45)))),"Check: ID missing or untrimmed",IF(OR(OR(ISNUMBER(FIND("*",A45)),ISNUMBER(FIND("?",A45)),ISNUMBER(FIND("~",A45))),OR(ISNUMBER(FIND("*",G45)),ISNUMBER(FIND("?",G45)),ISNUMBER(FIND("~",G45))),OR(ISNUMBER(FIND("*",I45)),ISNUMBER(FIND("?",I45)),ISNUMBER(FIND("~",I45)))),"Check: ID contains wildcard",IF(COUNTIFS($A$15:$A$74,A45)&gt;1,"Check: duplicate task ID",IF(OR(LEN(TRIM($B$6&amp;""))=0,NOT(IF(ISNUMBER($B$7),AND($B$7&gt;=1,$B$7&lt;=2958465,MOD($B$7,1)=0),FALSE)),NOT(IF(ISNUMBER($B$8),AND($B$8&gt;=1,$B$8&lt;=2958465,MOD($B$8,1)=0),FALSE)),NOT(IF(ISNUMBER($B$9),AND($B$9&gt;=1,$B$9&lt;=2958465,MOD($B$9,1)=0),FALSE)),$B$7&gt;$B$8),"Check: project setup",IF(OR(LEN(TRIM(B45&amp;""))=0,LEN(TRIM(C45&amp;""))=0,LEN(TRIM(D45&amp;""))=0),"Check: core fields missing",IF(NOT(IF(ISNUMBER(F45),AND(F45&gt;=0,F45&lt;=3650,MOD(F45,1)=0),FALSE)),"Check: duration must be whole 0-3650",IF(NOT(OR(EXACT(L45,"Not started"),EXACT(L45,"In progress"),EXACT(L45,"Blocked"),EXACT(L45,"Complete"),EXACT(L45,"Cancelled"))),"Check: task state invalid",IF(OR(AND(LEN(E45&amp;"")&gt;0,NOT(IF(ISNUMBER(E45),AND(E45&gt;=1,E45&lt;=2958465,MOD(E45,1)=0),FALSE))),AND(LEN(K45&amp;"")&gt;0,NOT(IF(ISNUMBER(K45),AND(K45&gt;=1,K45&lt;=2958465,MOD(K45,1)=0),FALSE))),AND(LEN(M45&amp;"")&gt;0,NOT(IF(ISNUMBER(M45),AND(M45&gt;=1,M45&lt;=2958465,MOD(M45,1)=0),FALSE)))),"Check: entered date invalid",IF(OR(AND(LEN(G45&amp;"")&gt;0,OR(LEN(TRIM(G45&amp;""))=0,NOT(ISTEXT(G45)),NOT(EXACT(G45,TRIM(G45))))),AND(LEN(I45&amp;"")&gt;0,OR(LEN(TRIM(I45&amp;""))=0,NOT(ISTEXT(I45)),NOT(EXACT(I45,TRIM(I45)))))),"Check: predecessor ID untrimmed",IF(OR(AND(LEN(G45&amp;"")&gt;0,NOT(IF(ISNUMBER(H45),AND(H45&gt;=0,H45&lt;=3650,MOD(H45,1)=0),FALSE))),AND(LEN(I45&amp;"")&gt;0,NOT(IF(ISNUMBER(J45),AND(J45&gt;=0,J45&lt;=3650,MOD(J45,1)=0),FALSE))),AND(LEN(G45&amp;"")=0,LEN(H45&amp;"")&gt;0),AND(LEN(I45&amp;"")=0,LEN(J45&amp;"")&gt;0)),"Check: lag needs linked predecessor",IF(AND(LEN(G45&amp;"")&gt;0,LEN(I45&amp;"")&gt;0,G45=I45),"Check: predecessor repeated",IF(AND(EXACT(L45,"Complete"),OR(LEN(M45&amp;"")=0,LEN(TRIM(N45&amp;""))=0)),"Check: completion record missing",IF(AND(LEN(M45&amp;"")&gt;0,OR(NOT(EXACT(L45,"Complete")),M45&gt;$B$9,M45&lt;$B$7)),"Check: actual finish inconsistent",IF(AND(NOT(EXACT(L45,"Complete")),LEN(TRIM(O45&amp;""))=0),"Check: next action or reason missing","Recorded")))))))))))))))</x:f>
      </x:c>
      <x:c r="Q45" s="17" t="str">
        <x:f>IF(LEN(P45&amp;"")=0,"",IF(P45&lt;&gt;"Recorded","Check: resolve input issue",IF(EXACT(L45,"Cancelled"),"Cancelled",IF(AND(LEN(G45&amp;"")&gt;0,COUNTIFS($A$15:$A$44,G45)&lt;&gt;1),"Check: predecessor absent or not earlier",IF(IF(LEN(G45&amp;"")=0,FALSE,NOT(EXACT(G45,INDEX($A$15:$A$44,MATCH(G45,$A$15:$A$44,0))))),"Check: predecessor case differs",IF(IF(LEN(G45&amp;"")=0,FALSE,NOT(ISNUMBER(INDEX($T$15:$T$44,MATCH(G45,$A$15:$A$44,0))))),"Check: predecessor finish unavailable",IF(AND(LEN(I45&amp;"")&gt;0,COUNTIFS($A$15:$A$44,I45)&lt;&gt;1),"Check: predecessor absent or not earlier",IF(IF(LEN(I45&amp;"")=0,FALSE,NOT(EXACT(I45,INDEX($A$15:$A$44,MATCH(I45,$A$15:$A$44,0))))),"Check: predecessor case differs",IF(IF(LEN(I45&amp;"")=0,FALSE,NOT(ISNUMBER(INDEX($T$15:$T$44,MATCH(I45,$A$15:$A$44,0))))),"Check: predecessor finish unavailable","Ready")))))))))</x:f>
      </x:c>
      <x:c r="R45" s="18" t="str">
        <x:f>IF(OR(Q45&lt;&gt;"Ready",AND(LEN(G45&amp;"")=0,LEN(I45&amp;"")=0)),"",IF(MAX(IF(LEN(G45&amp;"")=0,0,INDEX($T$15:$T$44,MATCH(G45,$A$15:$A$44,0))+1+H45),IF(LEN(I45&amp;"")=0,0,INDEX($T$15:$T$44,MATCH(I45,$A$15:$A$44,0))+1+J45))&gt;2958465,"Unavailable: date limit",MAX(IF(LEN(G45&amp;"")=0,0,INDEX($T$15:$T$44,MATCH(G45,$A$15:$A$44,0))+1+H45),IF(LEN(I45&amp;"")=0,0,INDEX($T$15:$T$44,MATCH(I45,$A$15:$A$44,0))+1+J45))))</x:f>
      </x:c>
      <x:c r="S45" s="18" t="str">
        <x:f>IF(Q45&lt;&gt;"Ready","",IF(AND(OR(LEN(G45&amp;"")&gt;0,LEN(I45&amp;"")&gt;0),NOT(ISNUMBER(R45))),"",MAX($B$7,IF(LEN(E45&amp;"")=0,0,E45),IF(LEN(R45&amp;"")=0,0,R45))))</x:f>
      </x:c>
      <x:c r="T45" s="18" t="str">
        <x:f>IF(NOT(ISNUMBER(S45)),"",IF(S45+MAX(F45-1,0)&gt;2958465,"",S45+MAX(F45-1,0)))</x:f>
      </x:c>
      <x:c r="U45" s="17" t="str">
        <x:f>IF(NOT(ISNUMBER(T45)),"",T45-IF(LEN(K45&amp;"")=0,$B$8,K45))</x:f>
      </x:c>
      <x:c r="V45" s="17" t="str">
        <x:f>IF(LEN(P45&amp;"")=0,"",IF(P45&lt;&gt;"Recorded","Check: resolve input issue",IF(EXACT(L45,"Cancelled"),"Cancelled",IF(Q45&lt;&gt;"Ready","Check: dependency unresolved",IF(NOT(ISNUMBER(T45)),"Check: date limit exceeded",IF(EXACT(L45,"Complete"),"Complete recorded",IF(EXACT(L45,"Blocked"),"Blocked",IF(T45&lt;$B$9,"Planned finish passed",IF(S45&lt;=$B$9,"Start date reached","Scheduled")))))))))</x:f>
      </x:c>
    </x:row>
    <x:row r="46" ht="52" customHeight="1">
      <x:c r="A46" s="9"/>
      <x:c r="B46" s="9"/>
      <x:c r="C46" s="9"/>
      <x:c r="D46" s="9"/>
      <x:c r="E46" s="10"/>
      <x:c r="F46" s="9"/>
      <x:c r="G46" s="9"/>
      <x:c r="H46" s="9"/>
      <x:c r="I46" s="9"/>
      <x:c r="J46" s="9"/>
      <x:c r="K46" s="10"/>
      <x:c r="L46" s="9"/>
      <x:c r="M46" s="10"/>
      <x:c r="N46" s="9"/>
      <x:c r="O46" s="9"/>
      <x:c r="P46" s="17" t="str">
        <x:f>IF(COUNTA(A46:O46)=0,"",IF(OR(LEN(TRIM(A46&amp;""))=0,NOT(ISTEXT(A46)),NOT(EXACT(A46,TRIM(A46)))),"Check: ID missing or untrimmed",IF(OR(OR(ISNUMBER(FIND("*",A46)),ISNUMBER(FIND("?",A46)),ISNUMBER(FIND("~",A46))),OR(ISNUMBER(FIND("*",G46)),ISNUMBER(FIND("?",G46)),ISNUMBER(FIND("~",G46))),OR(ISNUMBER(FIND("*",I46)),ISNUMBER(FIND("?",I46)),ISNUMBER(FIND("~",I46)))),"Check: ID contains wildcard",IF(COUNTIFS($A$15:$A$74,A46)&gt;1,"Check: duplicate task ID",IF(OR(LEN(TRIM($B$6&amp;""))=0,NOT(IF(ISNUMBER($B$7),AND($B$7&gt;=1,$B$7&lt;=2958465,MOD($B$7,1)=0),FALSE)),NOT(IF(ISNUMBER($B$8),AND($B$8&gt;=1,$B$8&lt;=2958465,MOD($B$8,1)=0),FALSE)),NOT(IF(ISNUMBER($B$9),AND($B$9&gt;=1,$B$9&lt;=2958465,MOD($B$9,1)=0),FALSE)),$B$7&gt;$B$8),"Check: project setup",IF(OR(LEN(TRIM(B46&amp;""))=0,LEN(TRIM(C46&amp;""))=0,LEN(TRIM(D46&amp;""))=0),"Check: core fields missing",IF(NOT(IF(ISNUMBER(F46),AND(F46&gt;=0,F46&lt;=3650,MOD(F46,1)=0),FALSE)),"Check: duration must be whole 0-3650",IF(NOT(OR(EXACT(L46,"Not started"),EXACT(L46,"In progress"),EXACT(L46,"Blocked"),EXACT(L46,"Complete"),EXACT(L46,"Cancelled"))),"Check: task state invalid",IF(OR(AND(LEN(E46&amp;"")&gt;0,NOT(IF(ISNUMBER(E46),AND(E46&gt;=1,E46&lt;=2958465,MOD(E46,1)=0),FALSE))),AND(LEN(K46&amp;"")&gt;0,NOT(IF(ISNUMBER(K46),AND(K46&gt;=1,K46&lt;=2958465,MOD(K46,1)=0),FALSE))),AND(LEN(M46&amp;"")&gt;0,NOT(IF(ISNUMBER(M46),AND(M46&gt;=1,M46&lt;=2958465,MOD(M46,1)=0),FALSE)))),"Check: entered date invalid",IF(OR(AND(LEN(G46&amp;"")&gt;0,OR(LEN(TRIM(G46&amp;""))=0,NOT(ISTEXT(G46)),NOT(EXACT(G46,TRIM(G46))))),AND(LEN(I46&amp;"")&gt;0,OR(LEN(TRIM(I46&amp;""))=0,NOT(ISTEXT(I46)),NOT(EXACT(I46,TRIM(I46)))))),"Check: predecessor ID untrimmed",IF(OR(AND(LEN(G46&amp;"")&gt;0,NOT(IF(ISNUMBER(H46),AND(H46&gt;=0,H46&lt;=3650,MOD(H46,1)=0),FALSE))),AND(LEN(I46&amp;"")&gt;0,NOT(IF(ISNUMBER(J46),AND(J46&gt;=0,J46&lt;=3650,MOD(J46,1)=0),FALSE))),AND(LEN(G46&amp;"")=0,LEN(H46&amp;"")&gt;0),AND(LEN(I46&amp;"")=0,LEN(J46&amp;"")&gt;0)),"Check: lag needs linked predecessor",IF(AND(LEN(G46&amp;"")&gt;0,LEN(I46&amp;"")&gt;0,G46=I46),"Check: predecessor repeated",IF(AND(EXACT(L46,"Complete"),OR(LEN(M46&amp;"")=0,LEN(TRIM(N46&amp;""))=0)),"Check: completion record missing",IF(AND(LEN(M46&amp;"")&gt;0,OR(NOT(EXACT(L46,"Complete")),M46&gt;$B$9,M46&lt;$B$7)),"Check: actual finish inconsistent",IF(AND(NOT(EXACT(L46,"Complete")),LEN(TRIM(O46&amp;""))=0),"Check: next action or reason missing","Recorded")))))))))))))))</x:f>
      </x:c>
      <x:c r="Q46" s="17" t="str">
        <x:f>IF(LEN(P46&amp;"")=0,"",IF(P46&lt;&gt;"Recorded","Check: resolve input issue",IF(EXACT(L46,"Cancelled"),"Cancelled",IF(AND(LEN(G46&amp;"")&gt;0,COUNTIFS($A$15:$A$45,G46)&lt;&gt;1),"Check: predecessor absent or not earlier",IF(IF(LEN(G46&amp;"")=0,FALSE,NOT(EXACT(G46,INDEX($A$15:$A$45,MATCH(G46,$A$15:$A$45,0))))),"Check: predecessor case differs",IF(IF(LEN(G46&amp;"")=0,FALSE,NOT(ISNUMBER(INDEX($T$15:$T$45,MATCH(G46,$A$15:$A$45,0))))),"Check: predecessor finish unavailable",IF(AND(LEN(I46&amp;"")&gt;0,COUNTIFS($A$15:$A$45,I46)&lt;&gt;1),"Check: predecessor absent or not earlier",IF(IF(LEN(I46&amp;"")=0,FALSE,NOT(EXACT(I46,INDEX($A$15:$A$45,MATCH(I46,$A$15:$A$45,0))))),"Check: predecessor case differs",IF(IF(LEN(I46&amp;"")=0,FALSE,NOT(ISNUMBER(INDEX($T$15:$T$45,MATCH(I46,$A$15:$A$45,0))))),"Check: predecessor finish unavailable","Ready")))))))))</x:f>
      </x:c>
      <x:c r="R46" s="18" t="str">
        <x:f>IF(OR(Q46&lt;&gt;"Ready",AND(LEN(G46&amp;"")=0,LEN(I46&amp;"")=0)),"",IF(MAX(IF(LEN(G46&amp;"")=0,0,INDEX($T$15:$T$45,MATCH(G46,$A$15:$A$45,0))+1+H46),IF(LEN(I46&amp;"")=0,0,INDEX($T$15:$T$45,MATCH(I46,$A$15:$A$45,0))+1+J46))&gt;2958465,"Unavailable: date limit",MAX(IF(LEN(G46&amp;"")=0,0,INDEX($T$15:$T$45,MATCH(G46,$A$15:$A$45,0))+1+H46),IF(LEN(I46&amp;"")=0,0,INDEX($T$15:$T$45,MATCH(I46,$A$15:$A$45,0))+1+J46))))</x:f>
      </x:c>
      <x:c r="S46" s="18" t="str">
        <x:f>IF(Q46&lt;&gt;"Ready","",IF(AND(OR(LEN(G46&amp;"")&gt;0,LEN(I46&amp;"")&gt;0),NOT(ISNUMBER(R46))),"",MAX($B$7,IF(LEN(E46&amp;"")=0,0,E46),IF(LEN(R46&amp;"")=0,0,R46))))</x:f>
      </x:c>
      <x:c r="T46" s="18" t="str">
        <x:f>IF(NOT(ISNUMBER(S46)),"",IF(S46+MAX(F46-1,0)&gt;2958465,"",S46+MAX(F46-1,0)))</x:f>
      </x:c>
      <x:c r="U46" s="17" t="str">
        <x:f>IF(NOT(ISNUMBER(T46)),"",T46-IF(LEN(K46&amp;"")=0,$B$8,K46))</x:f>
      </x:c>
      <x:c r="V46" s="17" t="str">
        <x:f>IF(LEN(P46&amp;"")=0,"",IF(P46&lt;&gt;"Recorded","Check: resolve input issue",IF(EXACT(L46,"Cancelled"),"Cancelled",IF(Q46&lt;&gt;"Ready","Check: dependency unresolved",IF(NOT(ISNUMBER(T46)),"Check: date limit exceeded",IF(EXACT(L46,"Complete"),"Complete recorded",IF(EXACT(L46,"Blocked"),"Blocked",IF(T46&lt;$B$9,"Planned finish passed",IF(S46&lt;=$B$9,"Start date reached","Scheduled")))))))))</x:f>
      </x:c>
    </x:row>
    <x:row r="47" ht="52" customHeight="1">
      <x:c r="A47" s="9"/>
      <x:c r="B47" s="9"/>
      <x:c r="C47" s="9"/>
      <x:c r="D47" s="9"/>
      <x:c r="E47" s="10"/>
      <x:c r="F47" s="9"/>
      <x:c r="G47" s="9"/>
      <x:c r="H47" s="9"/>
      <x:c r="I47" s="9"/>
      <x:c r="J47" s="9"/>
      <x:c r="K47" s="10"/>
      <x:c r="L47" s="9"/>
      <x:c r="M47" s="10"/>
      <x:c r="N47" s="9"/>
      <x:c r="O47" s="9"/>
      <x:c r="P47" s="17" t="str">
        <x:f>IF(COUNTA(A47:O47)=0,"",IF(OR(LEN(TRIM(A47&amp;""))=0,NOT(ISTEXT(A47)),NOT(EXACT(A47,TRIM(A47)))),"Check: ID missing or untrimmed",IF(OR(OR(ISNUMBER(FIND("*",A47)),ISNUMBER(FIND("?",A47)),ISNUMBER(FIND("~",A47))),OR(ISNUMBER(FIND("*",G47)),ISNUMBER(FIND("?",G47)),ISNUMBER(FIND("~",G47))),OR(ISNUMBER(FIND("*",I47)),ISNUMBER(FIND("?",I47)),ISNUMBER(FIND("~",I47)))),"Check: ID contains wildcard",IF(COUNTIFS($A$15:$A$74,A47)&gt;1,"Check: duplicate task ID",IF(OR(LEN(TRIM($B$6&amp;""))=0,NOT(IF(ISNUMBER($B$7),AND($B$7&gt;=1,$B$7&lt;=2958465,MOD($B$7,1)=0),FALSE)),NOT(IF(ISNUMBER($B$8),AND($B$8&gt;=1,$B$8&lt;=2958465,MOD($B$8,1)=0),FALSE)),NOT(IF(ISNUMBER($B$9),AND($B$9&gt;=1,$B$9&lt;=2958465,MOD($B$9,1)=0),FALSE)),$B$7&gt;$B$8),"Check: project setup",IF(OR(LEN(TRIM(B47&amp;""))=0,LEN(TRIM(C47&amp;""))=0,LEN(TRIM(D47&amp;""))=0),"Check: core fields missing",IF(NOT(IF(ISNUMBER(F47),AND(F47&gt;=0,F47&lt;=3650,MOD(F47,1)=0),FALSE)),"Check: duration must be whole 0-3650",IF(NOT(OR(EXACT(L47,"Not started"),EXACT(L47,"In progress"),EXACT(L47,"Blocked"),EXACT(L47,"Complete"),EXACT(L47,"Cancelled"))),"Check: task state invalid",IF(OR(AND(LEN(E47&amp;"")&gt;0,NOT(IF(ISNUMBER(E47),AND(E47&gt;=1,E47&lt;=2958465,MOD(E47,1)=0),FALSE))),AND(LEN(K47&amp;"")&gt;0,NOT(IF(ISNUMBER(K47),AND(K47&gt;=1,K47&lt;=2958465,MOD(K47,1)=0),FALSE))),AND(LEN(M47&amp;"")&gt;0,NOT(IF(ISNUMBER(M47),AND(M47&gt;=1,M47&lt;=2958465,MOD(M47,1)=0),FALSE)))),"Check: entered date invalid",IF(OR(AND(LEN(G47&amp;"")&gt;0,OR(LEN(TRIM(G47&amp;""))=0,NOT(ISTEXT(G47)),NOT(EXACT(G47,TRIM(G47))))),AND(LEN(I47&amp;"")&gt;0,OR(LEN(TRIM(I47&amp;""))=0,NOT(ISTEXT(I47)),NOT(EXACT(I47,TRIM(I47)))))),"Check: predecessor ID untrimmed",IF(OR(AND(LEN(G47&amp;"")&gt;0,NOT(IF(ISNUMBER(H47),AND(H47&gt;=0,H47&lt;=3650,MOD(H47,1)=0),FALSE))),AND(LEN(I47&amp;"")&gt;0,NOT(IF(ISNUMBER(J47),AND(J47&gt;=0,J47&lt;=3650,MOD(J47,1)=0),FALSE))),AND(LEN(G47&amp;"")=0,LEN(H47&amp;"")&gt;0),AND(LEN(I47&amp;"")=0,LEN(J47&amp;"")&gt;0)),"Check: lag needs linked predecessor",IF(AND(LEN(G47&amp;"")&gt;0,LEN(I47&amp;"")&gt;0,G47=I47),"Check: predecessor repeated",IF(AND(EXACT(L47,"Complete"),OR(LEN(M47&amp;"")=0,LEN(TRIM(N47&amp;""))=0)),"Check: completion record missing",IF(AND(LEN(M47&amp;"")&gt;0,OR(NOT(EXACT(L47,"Complete")),M47&gt;$B$9,M47&lt;$B$7)),"Check: actual finish inconsistent",IF(AND(NOT(EXACT(L47,"Complete")),LEN(TRIM(O47&amp;""))=0),"Check: next action or reason missing","Recorded")))))))))))))))</x:f>
      </x:c>
      <x:c r="Q47" s="17" t="str">
        <x:f>IF(LEN(P47&amp;"")=0,"",IF(P47&lt;&gt;"Recorded","Check: resolve input issue",IF(EXACT(L47,"Cancelled"),"Cancelled",IF(AND(LEN(G47&amp;"")&gt;0,COUNTIFS($A$15:$A$46,G47)&lt;&gt;1),"Check: predecessor absent or not earlier",IF(IF(LEN(G47&amp;"")=0,FALSE,NOT(EXACT(G47,INDEX($A$15:$A$46,MATCH(G47,$A$15:$A$46,0))))),"Check: predecessor case differs",IF(IF(LEN(G47&amp;"")=0,FALSE,NOT(ISNUMBER(INDEX($T$15:$T$46,MATCH(G47,$A$15:$A$46,0))))),"Check: predecessor finish unavailable",IF(AND(LEN(I47&amp;"")&gt;0,COUNTIFS($A$15:$A$46,I47)&lt;&gt;1),"Check: predecessor absent or not earlier",IF(IF(LEN(I47&amp;"")=0,FALSE,NOT(EXACT(I47,INDEX($A$15:$A$46,MATCH(I47,$A$15:$A$46,0))))),"Check: predecessor case differs",IF(IF(LEN(I47&amp;"")=0,FALSE,NOT(ISNUMBER(INDEX($T$15:$T$46,MATCH(I47,$A$15:$A$46,0))))),"Check: predecessor finish unavailable","Ready")))))))))</x:f>
      </x:c>
      <x:c r="R47" s="18" t="str">
        <x:f>IF(OR(Q47&lt;&gt;"Ready",AND(LEN(G47&amp;"")=0,LEN(I47&amp;"")=0)),"",IF(MAX(IF(LEN(G47&amp;"")=0,0,INDEX($T$15:$T$46,MATCH(G47,$A$15:$A$46,0))+1+H47),IF(LEN(I47&amp;"")=0,0,INDEX($T$15:$T$46,MATCH(I47,$A$15:$A$46,0))+1+J47))&gt;2958465,"Unavailable: date limit",MAX(IF(LEN(G47&amp;"")=0,0,INDEX($T$15:$T$46,MATCH(G47,$A$15:$A$46,0))+1+H47),IF(LEN(I47&amp;"")=0,0,INDEX($T$15:$T$46,MATCH(I47,$A$15:$A$46,0))+1+J47))))</x:f>
      </x:c>
      <x:c r="S47" s="18" t="str">
        <x:f>IF(Q47&lt;&gt;"Ready","",IF(AND(OR(LEN(G47&amp;"")&gt;0,LEN(I47&amp;"")&gt;0),NOT(ISNUMBER(R47))),"",MAX($B$7,IF(LEN(E47&amp;"")=0,0,E47),IF(LEN(R47&amp;"")=0,0,R47))))</x:f>
      </x:c>
      <x:c r="T47" s="18" t="str">
        <x:f>IF(NOT(ISNUMBER(S47)),"",IF(S47+MAX(F47-1,0)&gt;2958465,"",S47+MAX(F47-1,0)))</x:f>
      </x:c>
      <x:c r="U47" s="17" t="str">
        <x:f>IF(NOT(ISNUMBER(T47)),"",T47-IF(LEN(K47&amp;"")=0,$B$8,K47))</x:f>
      </x:c>
      <x:c r="V47" s="17" t="str">
        <x:f>IF(LEN(P47&amp;"")=0,"",IF(P47&lt;&gt;"Recorded","Check: resolve input issue",IF(EXACT(L47,"Cancelled"),"Cancelled",IF(Q47&lt;&gt;"Ready","Check: dependency unresolved",IF(NOT(ISNUMBER(T47)),"Check: date limit exceeded",IF(EXACT(L47,"Complete"),"Complete recorded",IF(EXACT(L47,"Blocked"),"Blocked",IF(T47&lt;$B$9,"Planned finish passed",IF(S47&lt;=$B$9,"Start date reached","Scheduled")))))))))</x:f>
      </x:c>
    </x:row>
    <x:row r="48" ht="52" customHeight="1">
      <x:c r="A48" s="9"/>
      <x:c r="B48" s="9"/>
      <x:c r="C48" s="9"/>
      <x:c r="D48" s="9"/>
      <x:c r="E48" s="10"/>
      <x:c r="F48" s="9"/>
      <x:c r="G48" s="9"/>
      <x:c r="H48" s="9"/>
      <x:c r="I48" s="9"/>
      <x:c r="J48" s="9"/>
      <x:c r="K48" s="10"/>
      <x:c r="L48" s="9"/>
      <x:c r="M48" s="10"/>
      <x:c r="N48" s="9"/>
      <x:c r="O48" s="9"/>
      <x:c r="P48" s="17" t="str">
        <x:f>IF(COUNTA(A48:O48)=0,"",IF(OR(LEN(TRIM(A48&amp;""))=0,NOT(ISTEXT(A48)),NOT(EXACT(A48,TRIM(A48)))),"Check: ID missing or untrimmed",IF(OR(OR(ISNUMBER(FIND("*",A48)),ISNUMBER(FIND("?",A48)),ISNUMBER(FIND("~",A48))),OR(ISNUMBER(FIND("*",G48)),ISNUMBER(FIND("?",G48)),ISNUMBER(FIND("~",G48))),OR(ISNUMBER(FIND("*",I48)),ISNUMBER(FIND("?",I48)),ISNUMBER(FIND("~",I48)))),"Check: ID contains wildcard",IF(COUNTIFS($A$15:$A$74,A48)&gt;1,"Check: duplicate task ID",IF(OR(LEN(TRIM($B$6&amp;""))=0,NOT(IF(ISNUMBER($B$7),AND($B$7&gt;=1,$B$7&lt;=2958465,MOD($B$7,1)=0),FALSE)),NOT(IF(ISNUMBER($B$8),AND($B$8&gt;=1,$B$8&lt;=2958465,MOD($B$8,1)=0),FALSE)),NOT(IF(ISNUMBER($B$9),AND($B$9&gt;=1,$B$9&lt;=2958465,MOD($B$9,1)=0),FALSE)),$B$7&gt;$B$8),"Check: project setup",IF(OR(LEN(TRIM(B48&amp;""))=0,LEN(TRIM(C48&amp;""))=0,LEN(TRIM(D48&amp;""))=0),"Check: core fields missing",IF(NOT(IF(ISNUMBER(F48),AND(F48&gt;=0,F48&lt;=3650,MOD(F48,1)=0),FALSE)),"Check: duration must be whole 0-3650",IF(NOT(OR(EXACT(L48,"Not started"),EXACT(L48,"In progress"),EXACT(L48,"Blocked"),EXACT(L48,"Complete"),EXACT(L48,"Cancelled"))),"Check: task state invalid",IF(OR(AND(LEN(E48&amp;"")&gt;0,NOT(IF(ISNUMBER(E48),AND(E48&gt;=1,E48&lt;=2958465,MOD(E48,1)=0),FALSE))),AND(LEN(K48&amp;"")&gt;0,NOT(IF(ISNUMBER(K48),AND(K48&gt;=1,K48&lt;=2958465,MOD(K48,1)=0),FALSE))),AND(LEN(M48&amp;"")&gt;0,NOT(IF(ISNUMBER(M48),AND(M48&gt;=1,M48&lt;=2958465,MOD(M48,1)=0),FALSE)))),"Check: entered date invalid",IF(OR(AND(LEN(G48&amp;"")&gt;0,OR(LEN(TRIM(G48&amp;""))=0,NOT(ISTEXT(G48)),NOT(EXACT(G48,TRIM(G48))))),AND(LEN(I48&amp;"")&gt;0,OR(LEN(TRIM(I48&amp;""))=0,NOT(ISTEXT(I48)),NOT(EXACT(I48,TRIM(I48)))))),"Check: predecessor ID untrimmed",IF(OR(AND(LEN(G48&amp;"")&gt;0,NOT(IF(ISNUMBER(H48),AND(H48&gt;=0,H48&lt;=3650,MOD(H48,1)=0),FALSE))),AND(LEN(I48&amp;"")&gt;0,NOT(IF(ISNUMBER(J48),AND(J48&gt;=0,J48&lt;=3650,MOD(J48,1)=0),FALSE))),AND(LEN(G48&amp;"")=0,LEN(H48&amp;"")&gt;0),AND(LEN(I48&amp;"")=0,LEN(J48&amp;"")&gt;0)),"Check: lag needs linked predecessor",IF(AND(LEN(G48&amp;"")&gt;0,LEN(I48&amp;"")&gt;0,G48=I48),"Check: predecessor repeated",IF(AND(EXACT(L48,"Complete"),OR(LEN(M48&amp;"")=0,LEN(TRIM(N48&amp;""))=0)),"Check: completion record missing",IF(AND(LEN(M48&amp;"")&gt;0,OR(NOT(EXACT(L48,"Complete")),M48&gt;$B$9,M48&lt;$B$7)),"Check: actual finish inconsistent",IF(AND(NOT(EXACT(L48,"Complete")),LEN(TRIM(O48&amp;""))=0),"Check: next action or reason missing","Recorded")))))))))))))))</x:f>
      </x:c>
      <x:c r="Q48" s="17" t="str">
        <x:f>IF(LEN(P48&amp;"")=0,"",IF(P48&lt;&gt;"Recorded","Check: resolve input issue",IF(EXACT(L48,"Cancelled"),"Cancelled",IF(AND(LEN(G48&amp;"")&gt;0,COUNTIFS($A$15:$A$47,G48)&lt;&gt;1),"Check: predecessor absent or not earlier",IF(IF(LEN(G48&amp;"")=0,FALSE,NOT(EXACT(G48,INDEX($A$15:$A$47,MATCH(G48,$A$15:$A$47,0))))),"Check: predecessor case differs",IF(IF(LEN(G48&amp;"")=0,FALSE,NOT(ISNUMBER(INDEX($T$15:$T$47,MATCH(G48,$A$15:$A$47,0))))),"Check: predecessor finish unavailable",IF(AND(LEN(I48&amp;"")&gt;0,COUNTIFS($A$15:$A$47,I48)&lt;&gt;1),"Check: predecessor absent or not earlier",IF(IF(LEN(I48&amp;"")=0,FALSE,NOT(EXACT(I48,INDEX($A$15:$A$47,MATCH(I48,$A$15:$A$47,0))))),"Check: predecessor case differs",IF(IF(LEN(I48&amp;"")=0,FALSE,NOT(ISNUMBER(INDEX($T$15:$T$47,MATCH(I48,$A$15:$A$47,0))))),"Check: predecessor finish unavailable","Ready")))))))))</x:f>
      </x:c>
      <x:c r="R48" s="18" t="str">
        <x:f>IF(OR(Q48&lt;&gt;"Ready",AND(LEN(G48&amp;"")=0,LEN(I48&amp;"")=0)),"",IF(MAX(IF(LEN(G48&amp;"")=0,0,INDEX($T$15:$T$47,MATCH(G48,$A$15:$A$47,0))+1+H48),IF(LEN(I48&amp;"")=0,0,INDEX($T$15:$T$47,MATCH(I48,$A$15:$A$47,0))+1+J48))&gt;2958465,"Unavailable: date limit",MAX(IF(LEN(G48&amp;"")=0,0,INDEX($T$15:$T$47,MATCH(G48,$A$15:$A$47,0))+1+H48),IF(LEN(I48&amp;"")=0,0,INDEX($T$15:$T$47,MATCH(I48,$A$15:$A$47,0))+1+J48))))</x:f>
      </x:c>
      <x:c r="S48" s="18" t="str">
        <x:f>IF(Q48&lt;&gt;"Ready","",IF(AND(OR(LEN(G48&amp;"")&gt;0,LEN(I48&amp;"")&gt;0),NOT(ISNUMBER(R48))),"",MAX($B$7,IF(LEN(E48&amp;"")=0,0,E48),IF(LEN(R48&amp;"")=0,0,R48))))</x:f>
      </x:c>
      <x:c r="T48" s="18" t="str">
        <x:f>IF(NOT(ISNUMBER(S48)),"",IF(S48+MAX(F48-1,0)&gt;2958465,"",S48+MAX(F48-1,0)))</x:f>
      </x:c>
      <x:c r="U48" s="17" t="str">
        <x:f>IF(NOT(ISNUMBER(T48)),"",T48-IF(LEN(K48&amp;"")=0,$B$8,K48))</x:f>
      </x:c>
      <x:c r="V48" s="17" t="str">
        <x:f>IF(LEN(P48&amp;"")=0,"",IF(P48&lt;&gt;"Recorded","Check: resolve input issue",IF(EXACT(L48,"Cancelled"),"Cancelled",IF(Q48&lt;&gt;"Ready","Check: dependency unresolved",IF(NOT(ISNUMBER(T48)),"Check: date limit exceeded",IF(EXACT(L48,"Complete"),"Complete recorded",IF(EXACT(L48,"Blocked"),"Blocked",IF(T48&lt;$B$9,"Planned finish passed",IF(S48&lt;=$B$9,"Start date reached","Scheduled")))))))))</x:f>
      </x:c>
    </x:row>
    <x:row r="49" ht="52" customHeight="1">
      <x:c r="A49" s="9"/>
      <x:c r="B49" s="9"/>
      <x:c r="C49" s="9"/>
      <x:c r="D49" s="9"/>
      <x:c r="E49" s="10"/>
      <x:c r="F49" s="9"/>
      <x:c r="G49" s="9"/>
      <x:c r="H49" s="9"/>
      <x:c r="I49" s="9"/>
      <x:c r="J49" s="9"/>
      <x:c r="K49" s="10"/>
      <x:c r="L49" s="9"/>
      <x:c r="M49" s="10"/>
      <x:c r="N49" s="9"/>
      <x:c r="O49" s="9"/>
      <x:c r="P49" s="17" t="str">
        <x:f>IF(COUNTA(A49:O49)=0,"",IF(OR(LEN(TRIM(A49&amp;""))=0,NOT(ISTEXT(A49)),NOT(EXACT(A49,TRIM(A49)))),"Check: ID missing or untrimmed",IF(OR(OR(ISNUMBER(FIND("*",A49)),ISNUMBER(FIND("?",A49)),ISNUMBER(FIND("~",A49))),OR(ISNUMBER(FIND("*",G49)),ISNUMBER(FIND("?",G49)),ISNUMBER(FIND("~",G49))),OR(ISNUMBER(FIND("*",I49)),ISNUMBER(FIND("?",I49)),ISNUMBER(FIND("~",I49)))),"Check: ID contains wildcard",IF(COUNTIFS($A$15:$A$74,A49)&gt;1,"Check: duplicate task ID",IF(OR(LEN(TRIM($B$6&amp;""))=0,NOT(IF(ISNUMBER($B$7),AND($B$7&gt;=1,$B$7&lt;=2958465,MOD($B$7,1)=0),FALSE)),NOT(IF(ISNUMBER($B$8),AND($B$8&gt;=1,$B$8&lt;=2958465,MOD($B$8,1)=0),FALSE)),NOT(IF(ISNUMBER($B$9),AND($B$9&gt;=1,$B$9&lt;=2958465,MOD($B$9,1)=0),FALSE)),$B$7&gt;$B$8),"Check: project setup",IF(OR(LEN(TRIM(B49&amp;""))=0,LEN(TRIM(C49&amp;""))=0,LEN(TRIM(D49&amp;""))=0),"Check: core fields missing",IF(NOT(IF(ISNUMBER(F49),AND(F49&gt;=0,F49&lt;=3650,MOD(F49,1)=0),FALSE)),"Check: duration must be whole 0-3650",IF(NOT(OR(EXACT(L49,"Not started"),EXACT(L49,"In progress"),EXACT(L49,"Blocked"),EXACT(L49,"Complete"),EXACT(L49,"Cancelled"))),"Check: task state invalid",IF(OR(AND(LEN(E49&amp;"")&gt;0,NOT(IF(ISNUMBER(E49),AND(E49&gt;=1,E49&lt;=2958465,MOD(E49,1)=0),FALSE))),AND(LEN(K49&amp;"")&gt;0,NOT(IF(ISNUMBER(K49),AND(K49&gt;=1,K49&lt;=2958465,MOD(K49,1)=0),FALSE))),AND(LEN(M49&amp;"")&gt;0,NOT(IF(ISNUMBER(M49),AND(M49&gt;=1,M49&lt;=2958465,MOD(M49,1)=0),FALSE)))),"Check: entered date invalid",IF(OR(AND(LEN(G49&amp;"")&gt;0,OR(LEN(TRIM(G49&amp;""))=0,NOT(ISTEXT(G49)),NOT(EXACT(G49,TRIM(G49))))),AND(LEN(I49&amp;"")&gt;0,OR(LEN(TRIM(I49&amp;""))=0,NOT(ISTEXT(I49)),NOT(EXACT(I49,TRIM(I49)))))),"Check: predecessor ID untrimmed",IF(OR(AND(LEN(G49&amp;"")&gt;0,NOT(IF(ISNUMBER(H49),AND(H49&gt;=0,H49&lt;=3650,MOD(H49,1)=0),FALSE))),AND(LEN(I49&amp;"")&gt;0,NOT(IF(ISNUMBER(J49),AND(J49&gt;=0,J49&lt;=3650,MOD(J49,1)=0),FALSE))),AND(LEN(G49&amp;"")=0,LEN(H49&amp;"")&gt;0),AND(LEN(I49&amp;"")=0,LEN(J49&amp;"")&gt;0)),"Check: lag needs linked predecessor",IF(AND(LEN(G49&amp;"")&gt;0,LEN(I49&amp;"")&gt;0,G49=I49),"Check: predecessor repeated",IF(AND(EXACT(L49,"Complete"),OR(LEN(M49&amp;"")=0,LEN(TRIM(N49&amp;""))=0)),"Check: completion record missing",IF(AND(LEN(M49&amp;"")&gt;0,OR(NOT(EXACT(L49,"Complete")),M49&gt;$B$9,M49&lt;$B$7)),"Check: actual finish inconsistent",IF(AND(NOT(EXACT(L49,"Complete")),LEN(TRIM(O49&amp;""))=0),"Check: next action or reason missing","Recorded")))))))))))))))</x:f>
      </x:c>
      <x:c r="Q49" s="17" t="str">
        <x:f>IF(LEN(P49&amp;"")=0,"",IF(P49&lt;&gt;"Recorded","Check: resolve input issue",IF(EXACT(L49,"Cancelled"),"Cancelled",IF(AND(LEN(G49&amp;"")&gt;0,COUNTIFS($A$15:$A$48,G49)&lt;&gt;1),"Check: predecessor absent or not earlier",IF(IF(LEN(G49&amp;"")=0,FALSE,NOT(EXACT(G49,INDEX($A$15:$A$48,MATCH(G49,$A$15:$A$48,0))))),"Check: predecessor case differs",IF(IF(LEN(G49&amp;"")=0,FALSE,NOT(ISNUMBER(INDEX($T$15:$T$48,MATCH(G49,$A$15:$A$48,0))))),"Check: predecessor finish unavailable",IF(AND(LEN(I49&amp;"")&gt;0,COUNTIFS($A$15:$A$48,I49)&lt;&gt;1),"Check: predecessor absent or not earlier",IF(IF(LEN(I49&amp;"")=0,FALSE,NOT(EXACT(I49,INDEX($A$15:$A$48,MATCH(I49,$A$15:$A$48,0))))),"Check: predecessor case differs",IF(IF(LEN(I49&amp;"")=0,FALSE,NOT(ISNUMBER(INDEX($T$15:$T$48,MATCH(I49,$A$15:$A$48,0))))),"Check: predecessor finish unavailable","Ready")))))))))</x:f>
      </x:c>
      <x:c r="R49" s="18" t="str">
        <x:f>IF(OR(Q49&lt;&gt;"Ready",AND(LEN(G49&amp;"")=0,LEN(I49&amp;"")=0)),"",IF(MAX(IF(LEN(G49&amp;"")=0,0,INDEX($T$15:$T$48,MATCH(G49,$A$15:$A$48,0))+1+H49),IF(LEN(I49&amp;"")=0,0,INDEX($T$15:$T$48,MATCH(I49,$A$15:$A$48,0))+1+J49))&gt;2958465,"Unavailable: date limit",MAX(IF(LEN(G49&amp;"")=0,0,INDEX($T$15:$T$48,MATCH(G49,$A$15:$A$48,0))+1+H49),IF(LEN(I49&amp;"")=0,0,INDEX($T$15:$T$48,MATCH(I49,$A$15:$A$48,0))+1+J49))))</x:f>
      </x:c>
      <x:c r="S49" s="18" t="str">
        <x:f>IF(Q49&lt;&gt;"Ready","",IF(AND(OR(LEN(G49&amp;"")&gt;0,LEN(I49&amp;"")&gt;0),NOT(ISNUMBER(R49))),"",MAX($B$7,IF(LEN(E49&amp;"")=0,0,E49),IF(LEN(R49&amp;"")=0,0,R49))))</x:f>
      </x:c>
      <x:c r="T49" s="18" t="str">
        <x:f>IF(NOT(ISNUMBER(S49)),"",IF(S49+MAX(F49-1,0)&gt;2958465,"",S49+MAX(F49-1,0)))</x:f>
      </x:c>
      <x:c r="U49" s="17" t="str">
        <x:f>IF(NOT(ISNUMBER(T49)),"",T49-IF(LEN(K49&amp;"")=0,$B$8,K49))</x:f>
      </x:c>
      <x:c r="V49" s="17" t="str">
        <x:f>IF(LEN(P49&amp;"")=0,"",IF(P49&lt;&gt;"Recorded","Check: resolve input issue",IF(EXACT(L49,"Cancelled"),"Cancelled",IF(Q49&lt;&gt;"Ready","Check: dependency unresolved",IF(NOT(ISNUMBER(T49)),"Check: date limit exceeded",IF(EXACT(L49,"Complete"),"Complete recorded",IF(EXACT(L49,"Blocked"),"Blocked",IF(T49&lt;$B$9,"Planned finish passed",IF(S49&lt;=$B$9,"Start date reached","Scheduled")))))))))</x:f>
      </x:c>
    </x:row>
    <x:row r="50" ht="52" customHeight="1">
      <x:c r="A50" s="9"/>
      <x:c r="B50" s="9"/>
      <x:c r="C50" s="9"/>
      <x:c r="D50" s="9"/>
      <x:c r="E50" s="10"/>
      <x:c r="F50" s="9"/>
      <x:c r="G50" s="9"/>
      <x:c r="H50" s="9"/>
      <x:c r="I50" s="9"/>
      <x:c r="J50" s="9"/>
      <x:c r="K50" s="10"/>
      <x:c r="L50" s="9"/>
      <x:c r="M50" s="10"/>
      <x:c r="N50" s="9"/>
      <x:c r="O50" s="9"/>
      <x:c r="P50" s="17" t="str">
        <x:f>IF(COUNTA(A50:O50)=0,"",IF(OR(LEN(TRIM(A50&amp;""))=0,NOT(ISTEXT(A50)),NOT(EXACT(A50,TRIM(A50)))),"Check: ID missing or untrimmed",IF(OR(OR(ISNUMBER(FIND("*",A50)),ISNUMBER(FIND("?",A50)),ISNUMBER(FIND("~",A50))),OR(ISNUMBER(FIND("*",G50)),ISNUMBER(FIND("?",G50)),ISNUMBER(FIND("~",G50))),OR(ISNUMBER(FIND("*",I50)),ISNUMBER(FIND("?",I50)),ISNUMBER(FIND("~",I50)))),"Check: ID contains wildcard",IF(COUNTIFS($A$15:$A$74,A50)&gt;1,"Check: duplicate task ID",IF(OR(LEN(TRIM($B$6&amp;""))=0,NOT(IF(ISNUMBER($B$7),AND($B$7&gt;=1,$B$7&lt;=2958465,MOD($B$7,1)=0),FALSE)),NOT(IF(ISNUMBER($B$8),AND($B$8&gt;=1,$B$8&lt;=2958465,MOD($B$8,1)=0),FALSE)),NOT(IF(ISNUMBER($B$9),AND($B$9&gt;=1,$B$9&lt;=2958465,MOD($B$9,1)=0),FALSE)),$B$7&gt;$B$8),"Check: project setup",IF(OR(LEN(TRIM(B50&amp;""))=0,LEN(TRIM(C50&amp;""))=0,LEN(TRIM(D50&amp;""))=0),"Check: core fields missing",IF(NOT(IF(ISNUMBER(F50),AND(F50&gt;=0,F50&lt;=3650,MOD(F50,1)=0),FALSE)),"Check: duration must be whole 0-3650",IF(NOT(OR(EXACT(L50,"Not started"),EXACT(L50,"In progress"),EXACT(L50,"Blocked"),EXACT(L50,"Complete"),EXACT(L50,"Cancelled"))),"Check: task state invalid",IF(OR(AND(LEN(E50&amp;"")&gt;0,NOT(IF(ISNUMBER(E50),AND(E50&gt;=1,E50&lt;=2958465,MOD(E50,1)=0),FALSE))),AND(LEN(K50&amp;"")&gt;0,NOT(IF(ISNUMBER(K50),AND(K50&gt;=1,K50&lt;=2958465,MOD(K50,1)=0),FALSE))),AND(LEN(M50&amp;"")&gt;0,NOT(IF(ISNUMBER(M50),AND(M50&gt;=1,M50&lt;=2958465,MOD(M50,1)=0),FALSE)))),"Check: entered date invalid",IF(OR(AND(LEN(G50&amp;"")&gt;0,OR(LEN(TRIM(G50&amp;""))=0,NOT(ISTEXT(G50)),NOT(EXACT(G50,TRIM(G50))))),AND(LEN(I50&amp;"")&gt;0,OR(LEN(TRIM(I50&amp;""))=0,NOT(ISTEXT(I50)),NOT(EXACT(I50,TRIM(I50)))))),"Check: predecessor ID untrimmed",IF(OR(AND(LEN(G50&amp;"")&gt;0,NOT(IF(ISNUMBER(H50),AND(H50&gt;=0,H50&lt;=3650,MOD(H50,1)=0),FALSE))),AND(LEN(I50&amp;"")&gt;0,NOT(IF(ISNUMBER(J50),AND(J50&gt;=0,J50&lt;=3650,MOD(J50,1)=0),FALSE))),AND(LEN(G50&amp;"")=0,LEN(H50&amp;"")&gt;0),AND(LEN(I50&amp;"")=0,LEN(J50&amp;"")&gt;0)),"Check: lag needs linked predecessor",IF(AND(LEN(G50&amp;"")&gt;0,LEN(I50&amp;"")&gt;0,G50=I50),"Check: predecessor repeated",IF(AND(EXACT(L50,"Complete"),OR(LEN(M50&amp;"")=0,LEN(TRIM(N50&amp;""))=0)),"Check: completion record missing",IF(AND(LEN(M50&amp;"")&gt;0,OR(NOT(EXACT(L50,"Complete")),M50&gt;$B$9,M50&lt;$B$7)),"Check: actual finish inconsistent",IF(AND(NOT(EXACT(L50,"Complete")),LEN(TRIM(O50&amp;""))=0),"Check: next action or reason missing","Recorded")))))))))))))))</x:f>
      </x:c>
      <x:c r="Q50" s="17" t="str">
        <x:f>IF(LEN(P50&amp;"")=0,"",IF(P50&lt;&gt;"Recorded","Check: resolve input issue",IF(EXACT(L50,"Cancelled"),"Cancelled",IF(AND(LEN(G50&amp;"")&gt;0,COUNTIFS($A$15:$A$49,G50)&lt;&gt;1),"Check: predecessor absent or not earlier",IF(IF(LEN(G50&amp;"")=0,FALSE,NOT(EXACT(G50,INDEX($A$15:$A$49,MATCH(G50,$A$15:$A$49,0))))),"Check: predecessor case differs",IF(IF(LEN(G50&amp;"")=0,FALSE,NOT(ISNUMBER(INDEX($T$15:$T$49,MATCH(G50,$A$15:$A$49,0))))),"Check: predecessor finish unavailable",IF(AND(LEN(I50&amp;"")&gt;0,COUNTIFS($A$15:$A$49,I50)&lt;&gt;1),"Check: predecessor absent or not earlier",IF(IF(LEN(I50&amp;"")=0,FALSE,NOT(EXACT(I50,INDEX($A$15:$A$49,MATCH(I50,$A$15:$A$49,0))))),"Check: predecessor case differs",IF(IF(LEN(I50&amp;"")=0,FALSE,NOT(ISNUMBER(INDEX($T$15:$T$49,MATCH(I50,$A$15:$A$49,0))))),"Check: predecessor finish unavailable","Ready")))))))))</x:f>
      </x:c>
      <x:c r="R50" s="18" t="str">
        <x:f>IF(OR(Q50&lt;&gt;"Ready",AND(LEN(G50&amp;"")=0,LEN(I50&amp;"")=0)),"",IF(MAX(IF(LEN(G50&amp;"")=0,0,INDEX($T$15:$T$49,MATCH(G50,$A$15:$A$49,0))+1+H50),IF(LEN(I50&amp;"")=0,0,INDEX($T$15:$T$49,MATCH(I50,$A$15:$A$49,0))+1+J50))&gt;2958465,"Unavailable: date limit",MAX(IF(LEN(G50&amp;"")=0,0,INDEX($T$15:$T$49,MATCH(G50,$A$15:$A$49,0))+1+H50),IF(LEN(I50&amp;"")=0,0,INDEX($T$15:$T$49,MATCH(I50,$A$15:$A$49,0))+1+J50))))</x:f>
      </x:c>
      <x:c r="S50" s="18" t="str">
        <x:f>IF(Q50&lt;&gt;"Ready","",IF(AND(OR(LEN(G50&amp;"")&gt;0,LEN(I50&amp;"")&gt;0),NOT(ISNUMBER(R50))),"",MAX($B$7,IF(LEN(E50&amp;"")=0,0,E50),IF(LEN(R50&amp;"")=0,0,R50))))</x:f>
      </x:c>
      <x:c r="T50" s="18" t="str">
        <x:f>IF(NOT(ISNUMBER(S50)),"",IF(S50+MAX(F50-1,0)&gt;2958465,"",S50+MAX(F50-1,0)))</x:f>
      </x:c>
      <x:c r="U50" s="17" t="str">
        <x:f>IF(NOT(ISNUMBER(T50)),"",T50-IF(LEN(K50&amp;"")=0,$B$8,K50))</x:f>
      </x:c>
      <x:c r="V50" s="17" t="str">
        <x:f>IF(LEN(P50&amp;"")=0,"",IF(P50&lt;&gt;"Recorded","Check: resolve input issue",IF(EXACT(L50,"Cancelled"),"Cancelled",IF(Q50&lt;&gt;"Ready","Check: dependency unresolved",IF(NOT(ISNUMBER(T50)),"Check: date limit exceeded",IF(EXACT(L50,"Complete"),"Complete recorded",IF(EXACT(L50,"Blocked"),"Blocked",IF(T50&lt;$B$9,"Planned finish passed",IF(S50&lt;=$B$9,"Start date reached","Scheduled")))))))))</x:f>
      </x:c>
    </x:row>
    <x:row r="51" ht="52" customHeight="1">
      <x:c r="A51" s="9"/>
      <x:c r="B51" s="9"/>
      <x:c r="C51" s="9"/>
      <x:c r="D51" s="9"/>
      <x:c r="E51" s="10"/>
      <x:c r="F51" s="9"/>
      <x:c r="G51" s="9"/>
      <x:c r="H51" s="9"/>
      <x:c r="I51" s="9"/>
      <x:c r="J51" s="9"/>
      <x:c r="K51" s="10"/>
      <x:c r="L51" s="9"/>
      <x:c r="M51" s="10"/>
      <x:c r="N51" s="9"/>
      <x:c r="O51" s="9"/>
      <x:c r="P51" s="17" t="str">
        <x:f>IF(COUNTA(A51:O51)=0,"",IF(OR(LEN(TRIM(A51&amp;""))=0,NOT(ISTEXT(A51)),NOT(EXACT(A51,TRIM(A51)))),"Check: ID missing or untrimmed",IF(OR(OR(ISNUMBER(FIND("*",A51)),ISNUMBER(FIND("?",A51)),ISNUMBER(FIND("~",A51))),OR(ISNUMBER(FIND("*",G51)),ISNUMBER(FIND("?",G51)),ISNUMBER(FIND("~",G51))),OR(ISNUMBER(FIND("*",I51)),ISNUMBER(FIND("?",I51)),ISNUMBER(FIND("~",I51)))),"Check: ID contains wildcard",IF(COUNTIFS($A$15:$A$74,A51)&gt;1,"Check: duplicate task ID",IF(OR(LEN(TRIM($B$6&amp;""))=0,NOT(IF(ISNUMBER($B$7),AND($B$7&gt;=1,$B$7&lt;=2958465,MOD($B$7,1)=0),FALSE)),NOT(IF(ISNUMBER($B$8),AND($B$8&gt;=1,$B$8&lt;=2958465,MOD($B$8,1)=0),FALSE)),NOT(IF(ISNUMBER($B$9),AND($B$9&gt;=1,$B$9&lt;=2958465,MOD($B$9,1)=0),FALSE)),$B$7&gt;$B$8),"Check: project setup",IF(OR(LEN(TRIM(B51&amp;""))=0,LEN(TRIM(C51&amp;""))=0,LEN(TRIM(D51&amp;""))=0),"Check: core fields missing",IF(NOT(IF(ISNUMBER(F51),AND(F51&gt;=0,F51&lt;=3650,MOD(F51,1)=0),FALSE)),"Check: duration must be whole 0-3650",IF(NOT(OR(EXACT(L51,"Not started"),EXACT(L51,"In progress"),EXACT(L51,"Blocked"),EXACT(L51,"Complete"),EXACT(L51,"Cancelled"))),"Check: task state invalid",IF(OR(AND(LEN(E51&amp;"")&gt;0,NOT(IF(ISNUMBER(E51),AND(E51&gt;=1,E51&lt;=2958465,MOD(E51,1)=0),FALSE))),AND(LEN(K51&amp;"")&gt;0,NOT(IF(ISNUMBER(K51),AND(K51&gt;=1,K51&lt;=2958465,MOD(K51,1)=0),FALSE))),AND(LEN(M51&amp;"")&gt;0,NOT(IF(ISNUMBER(M51),AND(M51&gt;=1,M51&lt;=2958465,MOD(M51,1)=0),FALSE)))),"Check: entered date invalid",IF(OR(AND(LEN(G51&amp;"")&gt;0,OR(LEN(TRIM(G51&amp;""))=0,NOT(ISTEXT(G51)),NOT(EXACT(G51,TRIM(G51))))),AND(LEN(I51&amp;"")&gt;0,OR(LEN(TRIM(I51&amp;""))=0,NOT(ISTEXT(I51)),NOT(EXACT(I51,TRIM(I51)))))),"Check: predecessor ID untrimmed",IF(OR(AND(LEN(G51&amp;"")&gt;0,NOT(IF(ISNUMBER(H51),AND(H51&gt;=0,H51&lt;=3650,MOD(H51,1)=0),FALSE))),AND(LEN(I51&amp;"")&gt;0,NOT(IF(ISNUMBER(J51),AND(J51&gt;=0,J51&lt;=3650,MOD(J51,1)=0),FALSE))),AND(LEN(G51&amp;"")=0,LEN(H51&amp;"")&gt;0),AND(LEN(I51&amp;"")=0,LEN(J51&amp;"")&gt;0)),"Check: lag needs linked predecessor",IF(AND(LEN(G51&amp;"")&gt;0,LEN(I51&amp;"")&gt;0,G51=I51),"Check: predecessor repeated",IF(AND(EXACT(L51,"Complete"),OR(LEN(M51&amp;"")=0,LEN(TRIM(N51&amp;""))=0)),"Check: completion record missing",IF(AND(LEN(M51&amp;"")&gt;0,OR(NOT(EXACT(L51,"Complete")),M51&gt;$B$9,M51&lt;$B$7)),"Check: actual finish inconsistent",IF(AND(NOT(EXACT(L51,"Complete")),LEN(TRIM(O51&amp;""))=0),"Check: next action or reason missing","Recorded")))))))))))))))</x:f>
      </x:c>
      <x:c r="Q51" s="17" t="str">
        <x:f>IF(LEN(P51&amp;"")=0,"",IF(P51&lt;&gt;"Recorded","Check: resolve input issue",IF(EXACT(L51,"Cancelled"),"Cancelled",IF(AND(LEN(G51&amp;"")&gt;0,COUNTIFS($A$15:$A$50,G51)&lt;&gt;1),"Check: predecessor absent or not earlier",IF(IF(LEN(G51&amp;"")=0,FALSE,NOT(EXACT(G51,INDEX($A$15:$A$50,MATCH(G51,$A$15:$A$50,0))))),"Check: predecessor case differs",IF(IF(LEN(G51&amp;"")=0,FALSE,NOT(ISNUMBER(INDEX($T$15:$T$50,MATCH(G51,$A$15:$A$50,0))))),"Check: predecessor finish unavailable",IF(AND(LEN(I51&amp;"")&gt;0,COUNTIFS($A$15:$A$50,I51)&lt;&gt;1),"Check: predecessor absent or not earlier",IF(IF(LEN(I51&amp;"")=0,FALSE,NOT(EXACT(I51,INDEX($A$15:$A$50,MATCH(I51,$A$15:$A$50,0))))),"Check: predecessor case differs",IF(IF(LEN(I51&amp;"")=0,FALSE,NOT(ISNUMBER(INDEX($T$15:$T$50,MATCH(I51,$A$15:$A$50,0))))),"Check: predecessor finish unavailable","Ready")))))))))</x:f>
      </x:c>
      <x:c r="R51" s="18" t="str">
        <x:f>IF(OR(Q51&lt;&gt;"Ready",AND(LEN(G51&amp;"")=0,LEN(I51&amp;"")=0)),"",IF(MAX(IF(LEN(G51&amp;"")=0,0,INDEX($T$15:$T$50,MATCH(G51,$A$15:$A$50,0))+1+H51),IF(LEN(I51&amp;"")=0,0,INDEX($T$15:$T$50,MATCH(I51,$A$15:$A$50,0))+1+J51))&gt;2958465,"Unavailable: date limit",MAX(IF(LEN(G51&amp;"")=0,0,INDEX($T$15:$T$50,MATCH(G51,$A$15:$A$50,0))+1+H51),IF(LEN(I51&amp;"")=0,0,INDEX($T$15:$T$50,MATCH(I51,$A$15:$A$50,0))+1+J51))))</x:f>
      </x:c>
      <x:c r="S51" s="18" t="str">
        <x:f>IF(Q51&lt;&gt;"Ready","",IF(AND(OR(LEN(G51&amp;"")&gt;0,LEN(I51&amp;"")&gt;0),NOT(ISNUMBER(R51))),"",MAX($B$7,IF(LEN(E51&amp;"")=0,0,E51),IF(LEN(R51&amp;"")=0,0,R51))))</x:f>
      </x:c>
      <x:c r="T51" s="18" t="str">
        <x:f>IF(NOT(ISNUMBER(S51)),"",IF(S51+MAX(F51-1,0)&gt;2958465,"",S51+MAX(F51-1,0)))</x:f>
      </x:c>
      <x:c r="U51" s="17" t="str">
        <x:f>IF(NOT(ISNUMBER(T51)),"",T51-IF(LEN(K51&amp;"")=0,$B$8,K51))</x:f>
      </x:c>
      <x:c r="V51" s="17" t="str">
        <x:f>IF(LEN(P51&amp;"")=0,"",IF(P51&lt;&gt;"Recorded","Check: resolve input issue",IF(EXACT(L51,"Cancelled"),"Cancelled",IF(Q51&lt;&gt;"Ready","Check: dependency unresolved",IF(NOT(ISNUMBER(T51)),"Check: date limit exceeded",IF(EXACT(L51,"Complete"),"Complete recorded",IF(EXACT(L51,"Blocked"),"Blocked",IF(T51&lt;$B$9,"Planned finish passed",IF(S51&lt;=$B$9,"Start date reached","Scheduled")))))))))</x:f>
      </x:c>
    </x:row>
    <x:row r="52" ht="52" customHeight="1">
      <x:c r="A52" s="9"/>
      <x:c r="B52" s="9"/>
      <x:c r="C52" s="9"/>
      <x:c r="D52" s="9"/>
      <x:c r="E52" s="10"/>
      <x:c r="F52" s="9"/>
      <x:c r="G52" s="9"/>
      <x:c r="H52" s="9"/>
      <x:c r="I52" s="9"/>
      <x:c r="J52" s="9"/>
      <x:c r="K52" s="10"/>
      <x:c r="L52" s="9"/>
      <x:c r="M52" s="10"/>
      <x:c r="N52" s="9"/>
      <x:c r="O52" s="9"/>
      <x:c r="P52" s="17" t="str">
        <x:f>IF(COUNTA(A52:O52)=0,"",IF(OR(LEN(TRIM(A52&amp;""))=0,NOT(ISTEXT(A52)),NOT(EXACT(A52,TRIM(A52)))),"Check: ID missing or untrimmed",IF(OR(OR(ISNUMBER(FIND("*",A52)),ISNUMBER(FIND("?",A52)),ISNUMBER(FIND("~",A52))),OR(ISNUMBER(FIND("*",G52)),ISNUMBER(FIND("?",G52)),ISNUMBER(FIND("~",G52))),OR(ISNUMBER(FIND("*",I52)),ISNUMBER(FIND("?",I52)),ISNUMBER(FIND("~",I52)))),"Check: ID contains wildcard",IF(COUNTIFS($A$15:$A$74,A52)&gt;1,"Check: duplicate task ID",IF(OR(LEN(TRIM($B$6&amp;""))=0,NOT(IF(ISNUMBER($B$7),AND($B$7&gt;=1,$B$7&lt;=2958465,MOD($B$7,1)=0),FALSE)),NOT(IF(ISNUMBER($B$8),AND($B$8&gt;=1,$B$8&lt;=2958465,MOD($B$8,1)=0),FALSE)),NOT(IF(ISNUMBER($B$9),AND($B$9&gt;=1,$B$9&lt;=2958465,MOD($B$9,1)=0),FALSE)),$B$7&gt;$B$8),"Check: project setup",IF(OR(LEN(TRIM(B52&amp;""))=0,LEN(TRIM(C52&amp;""))=0,LEN(TRIM(D52&amp;""))=0),"Check: core fields missing",IF(NOT(IF(ISNUMBER(F52),AND(F52&gt;=0,F52&lt;=3650,MOD(F52,1)=0),FALSE)),"Check: duration must be whole 0-3650",IF(NOT(OR(EXACT(L52,"Not started"),EXACT(L52,"In progress"),EXACT(L52,"Blocked"),EXACT(L52,"Complete"),EXACT(L52,"Cancelled"))),"Check: task state invalid",IF(OR(AND(LEN(E52&amp;"")&gt;0,NOT(IF(ISNUMBER(E52),AND(E52&gt;=1,E52&lt;=2958465,MOD(E52,1)=0),FALSE))),AND(LEN(K52&amp;"")&gt;0,NOT(IF(ISNUMBER(K52),AND(K52&gt;=1,K52&lt;=2958465,MOD(K52,1)=0),FALSE))),AND(LEN(M52&amp;"")&gt;0,NOT(IF(ISNUMBER(M52),AND(M52&gt;=1,M52&lt;=2958465,MOD(M52,1)=0),FALSE)))),"Check: entered date invalid",IF(OR(AND(LEN(G52&amp;"")&gt;0,OR(LEN(TRIM(G52&amp;""))=0,NOT(ISTEXT(G52)),NOT(EXACT(G52,TRIM(G52))))),AND(LEN(I52&amp;"")&gt;0,OR(LEN(TRIM(I52&amp;""))=0,NOT(ISTEXT(I52)),NOT(EXACT(I52,TRIM(I52)))))),"Check: predecessor ID untrimmed",IF(OR(AND(LEN(G52&amp;"")&gt;0,NOT(IF(ISNUMBER(H52),AND(H52&gt;=0,H52&lt;=3650,MOD(H52,1)=0),FALSE))),AND(LEN(I52&amp;"")&gt;0,NOT(IF(ISNUMBER(J52),AND(J52&gt;=0,J52&lt;=3650,MOD(J52,1)=0),FALSE))),AND(LEN(G52&amp;"")=0,LEN(H52&amp;"")&gt;0),AND(LEN(I52&amp;"")=0,LEN(J52&amp;"")&gt;0)),"Check: lag needs linked predecessor",IF(AND(LEN(G52&amp;"")&gt;0,LEN(I52&amp;"")&gt;0,G52=I52),"Check: predecessor repeated",IF(AND(EXACT(L52,"Complete"),OR(LEN(M52&amp;"")=0,LEN(TRIM(N52&amp;""))=0)),"Check: completion record missing",IF(AND(LEN(M52&amp;"")&gt;0,OR(NOT(EXACT(L52,"Complete")),M52&gt;$B$9,M52&lt;$B$7)),"Check: actual finish inconsistent",IF(AND(NOT(EXACT(L52,"Complete")),LEN(TRIM(O52&amp;""))=0),"Check: next action or reason missing","Recorded")))))))))))))))</x:f>
      </x:c>
      <x:c r="Q52" s="17" t="str">
        <x:f>IF(LEN(P52&amp;"")=0,"",IF(P52&lt;&gt;"Recorded","Check: resolve input issue",IF(EXACT(L52,"Cancelled"),"Cancelled",IF(AND(LEN(G52&amp;"")&gt;0,COUNTIFS($A$15:$A$51,G52)&lt;&gt;1),"Check: predecessor absent or not earlier",IF(IF(LEN(G52&amp;"")=0,FALSE,NOT(EXACT(G52,INDEX($A$15:$A$51,MATCH(G52,$A$15:$A$51,0))))),"Check: predecessor case differs",IF(IF(LEN(G52&amp;"")=0,FALSE,NOT(ISNUMBER(INDEX($T$15:$T$51,MATCH(G52,$A$15:$A$51,0))))),"Check: predecessor finish unavailable",IF(AND(LEN(I52&amp;"")&gt;0,COUNTIFS($A$15:$A$51,I52)&lt;&gt;1),"Check: predecessor absent or not earlier",IF(IF(LEN(I52&amp;"")=0,FALSE,NOT(EXACT(I52,INDEX($A$15:$A$51,MATCH(I52,$A$15:$A$51,0))))),"Check: predecessor case differs",IF(IF(LEN(I52&amp;"")=0,FALSE,NOT(ISNUMBER(INDEX($T$15:$T$51,MATCH(I52,$A$15:$A$51,0))))),"Check: predecessor finish unavailable","Ready")))))))))</x:f>
      </x:c>
      <x:c r="R52" s="18" t="str">
        <x:f>IF(OR(Q52&lt;&gt;"Ready",AND(LEN(G52&amp;"")=0,LEN(I52&amp;"")=0)),"",IF(MAX(IF(LEN(G52&amp;"")=0,0,INDEX($T$15:$T$51,MATCH(G52,$A$15:$A$51,0))+1+H52),IF(LEN(I52&amp;"")=0,0,INDEX($T$15:$T$51,MATCH(I52,$A$15:$A$51,0))+1+J52))&gt;2958465,"Unavailable: date limit",MAX(IF(LEN(G52&amp;"")=0,0,INDEX($T$15:$T$51,MATCH(G52,$A$15:$A$51,0))+1+H52),IF(LEN(I52&amp;"")=0,0,INDEX($T$15:$T$51,MATCH(I52,$A$15:$A$51,0))+1+J52))))</x:f>
      </x:c>
      <x:c r="S52" s="18" t="str">
        <x:f>IF(Q52&lt;&gt;"Ready","",IF(AND(OR(LEN(G52&amp;"")&gt;0,LEN(I52&amp;"")&gt;0),NOT(ISNUMBER(R52))),"",MAX($B$7,IF(LEN(E52&amp;"")=0,0,E52),IF(LEN(R52&amp;"")=0,0,R52))))</x:f>
      </x:c>
      <x:c r="T52" s="18" t="str">
        <x:f>IF(NOT(ISNUMBER(S52)),"",IF(S52+MAX(F52-1,0)&gt;2958465,"",S52+MAX(F52-1,0)))</x:f>
      </x:c>
      <x:c r="U52" s="17" t="str">
        <x:f>IF(NOT(ISNUMBER(T52)),"",T52-IF(LEN(K52&amp;"")=0,$B$8,K52))</x:f>
      </x:c>
      <x:c r="V52" s="17" t="str">
        <x:f>IF(LEN(P52&amp;"")=0,"",IF(P52&lt;&gt;"Recorded","Check: resolve input issue",IF(EXACT(L52,"Cancelled"),"Cancelled",IF(Q52&lt;&gt;"Ready","Check: dependency unresolved",IF(NOT(ISNUMBER(T52)),"Check: date limit exceeded",IF(EXACT(L52,"Complete"),"Complete recorded",IF(EXACT(L52,"Blocked"),"Blocked",IF(T52&lt;$B$9,"Planned finish passed",IF(S52&lt;=$B$9,"Start date reached","Scheduled")))))))))</x:f>
      </x:c>
    </x:row>
    <x:row r="53" ht="52" customHeight="1">
      <x:c r="A53" s="9"/>
      <x:c r="B53" s="9"/>
      <x:c r="C53" s="9"/>
      <x:c r="D53" s="9"/>
      <x:c r="E53" s="10"/>
      <x:c r="F53" s="9"/>
      <x:c r="G53" s="9"/>
      <x:c r="H53" s="9"/>
      <x:c r="I53" s="9"/>
      <x:c r="J53" s="9"/>
      <x:c r="K53" s="10"/>
      <x:c r="L53" s="9"/>
      <x:c r="M53" s="10"/>
      <x:c r="N53" s="9"/>
      <x:c r="O53" s="9"/>
      <x:c r="P53" s="17" t="str">
        <x:f>IF(COUNTA(A53:O53)=0,"",IF(OR(LEN(TRIM(A53&amp;""))=0,NOT(ISTEXT(A53)),NOT(EXACT(A53,TRIM(A53)))),"Check: ID missing or untrimmed",IF(OR(OR(ISNUMBER(FIND("*",A53)),ISNUMBER(FIND("?",A53)),ISNUMBER(FIND("~",A53))),OR(ISNUMBER(FIND("*",G53)),ISNUMBER(FIND("?",G53)),ISNUMBER(FIND("~",G53))),OR(ISNUMBER(FIND("*",I53)),ISNUMBER(FIND("?",I53)),ISNUMBER(FIND("~",I53)))),"Check: ID contains wildcard",IF(COUNTIFS($A$15:$A$74,A53)&gt;1,"Check: duplicate task ID",IF(OR(LEN(TRIM($B$6&amp;""))=0,NOT(IF(ISNUMBER($B$7),AND($B$7&gt;=1,$B$7&lt;=2958465,MOD($B$7,1)=0),FALSE)),NOT(IF(ISNUMBER($B$8),AND($B$8&gt;=1,$B$8&lt;=2958465,MOD($B$8,1)=0),FALSE)),NOT(IF(ISNUMBER($B$9),AND($B$9&gt;=1,$B$9&lt;=2958465,MOD($B$9,1)=0),FALSE)),$B$7&gt;$B$8),"Check: project setup",IF(OR(LEN(TRIM(B53&amp;""))=0,LEN(TRIM(C53&amp;""))=0,LEN(TRIM(D53&amp;""))=0),"Check: core fields missing",IF(NOT(IF(ISNUMBER(F53),AND(F53&gt;=0,F53&lt;=3650,MOD(F53,1)=0),FALSE)),"Check: duration must be whole 0-3650",IF(NOT(OR(EXACT(L53,"Not started"),EXACT(L53,"In progress"),EXACT(L53,"Blocked"),EXACT(L53,"Complete"),EXACT(L53,"Cancelled"))),"Check: task state invalid",IF(OR(AND(LEN(E53&amp;"")&gt;0,NOT(IF(ISNUMBER(E53),AND(E53&gt;=1,E53&lt;=2958465,MOD(E53,1)=0),FALSE))),AND(LEN(K53&amp;"")&gt;0,NOT(IF(ISNUMBER(K53),AND(K53&gt;=1,K53&lt;=2958465,MOD(K53,1)=0),FALSE))),AND(LEN(M53&amp;"")&gt;0,NOT(IF(ISNUMBER(M53),AND(M53&gt;=1,M53&lt;=2958465,MOD(M53,1)=0),FALSE)))),"Check: entered date invalid",IF(OR(AND(LEN(G53&amp;"")&gt;0,OR(LEN(TRIM(G53&amp;""))=0,NOT(ISTEXT(G53)),NOT(EXACT(G53,TRIM(G53))))),AND(LEN(I53&amp;"")&gt;0,OR(LEN(TRIM(I53&amp;""))=0,NOT(ISTEXT(I53)),NOT(EXACT(I53,TRIM(I53)))))),"Check: predecessor ID untrimmed",IF(OR(AND(LEN(G53&amp;"")&gt;0,NOT(IF(ISNUMBER(H53),AND(H53&gt;=0,H53&lt;=3650,MOD(H53,1)=0),FALSE))),AND(LEN(I53&amp;"")&gt;0,NOT(IF(ISNUMBER(J53),AND(J53&gt;=0,J53&lt;=3650,MOD(J53,1)=0),FALSE))),AND(LEN(G53&amp;"")=0,LEN(H53&amp;"")&gt;0),AND(LEN(I53&amp;"")=0,LEN(J53&amp;"")&gt;0)),"Check: lag needs linked predecessor",IF(AND(LEN(G53&amp;"")&gt;0,LEN(I53&amp;"")&gt;0,G53=I53),"Check: predecessor repeated",IF(AND(EXACT(L53,"Complete"),OR(LEN(M53&amp;"")=0,LEN(TRIM(N53&amp;""))=0)),"Check: completion record missing",IF(AND(LEN(M53&amp;"")&gt;0,OR(NOT(EXACT(L53,"Complete")),M53&gt;$B$9,M53&lt;$B$7)),"Check: actual finish inconsistent",IF(AND(NOT(EXACT(L53,"Complete")),LEN(TRIM(O53&amp;""))=0),"Check: next action or reason missing","Recorded")))))))))))))))</x:f>
      </x:c>
      <x:c r="Q53" s="17" t="str">
        <x:f>IF(LEN(P53&amp;"")=0,"",IF(P53&lt;&gt;"Recorded","Check: resolve input issue",IF(EXACT(L53,"Cancelled"),"Cancelled",IF(AND(LEN(G53&amp;"")&gt;0,COUNTIFS($A$15:$A$52,G53)&lt;&gt;1),"Check: predecessor absent or not earlier",IF(IF(LEN(G53&amp;"")=0,FALSE,NOT(EXACT(G53,INDEX($A$15:$A$52,MATCH(G53,$A$15:$A$52,0))))),"Check: predecessor case differs",IF(IF(LEN(G53&amp;"")=0,FALSE,NOT(ISNUMBER(INDEX($T$15:$T$52,MATCH(G53,$A$15:$A$52,0))))),"Check: predecessor finish unavailable",IF(AND(LEN(I53&amp;"")&gt;0,COUNTIFS($A$15:$A$52,I53)&lt;&gt;1),"Check: predecessor absent or not earlier",IF(IF(LEN(I53&amp;"")=0,FALSE,NOT(EXACT(I53,INDEX($A$15:$A$52,MATCH(I53,$A$15:$A$52,0))))),"Check: predecessor case differs",IF(IF(LEN(I53&amp;"")=0,FALSE,NOT(ISNUMBER(INDEX($T$15:$T$52,MATCH(I53,$A$15:$A$52,0))))),"Check: predecessor finish unavailable","Ready")))))))))</x:f>
      </x:c>
      <x:c r="R53" s="18" t="str">
        <x:f>IF(OR(Q53&lt;&gt;"Ready",AND(LEN(G53&amp;"")=0,LEN(I53&amp;"")=0)),"",IF(MAX(IF(LEN(G53&amp;"")=0,0,INDEX($T$15:$T$52,MATCH(G53,$A$15:$A$52,0))+1+H53),IF(LEN(I53&amp;"")=0,0,INDEX($T$15:$T$52,MATCH(I53,$A$15:$A$52,0))+1+J53))&gt;2958465,"Unavailable: date limit",MAX(IF(LEN(G53&amp;"")=0,0,INDEX($T$15:$T$52,MATCH(G53,$A$15:$A$52,0))+1+H53),IF(LEN(I53&amp;"")=0,0,INDEX($T$15:$T$52,MATCH(I53,$A$15:$A$52,0))+1+J53))))</x:f>
      </x:c>
      <x:c r="S53" s="18" t="str">
        <x:f>IF(Q53&lt;&gt;"Ready","",IF(AND(OR(LEN(G53&amp;"")&gt;0,LEN(I53&amp;"")&gt;0),NOT(ISNUMBER(R53))),"",MAX($B$7,IF(LEN(E53&amp;"")=0,0,E53),IF(LEN(R53&amp;"")=0,0,R53))))</x:f>
      </x:c>
      <x:c r="T53" s="18" t="str">
        <x:f>IF(NOT(ISNUMBER(S53)),"",IF(S53+MAX(F53-1,0)&gt;2958465,"",S53+MAX(F53-1,0)))</x:f>
      </x:c>
      <x:c r="U53" s="17" t="str">
        <x:f>IF(NOT(ISNUMBER(T53)),"",T53-IF(LEN(K53&amp;"")=0,$B$8,K53))</x:f>
      </x:c>
      <x:c r="V53" s="17" t="str">
        <x:f>IF(LEN(P53&amp;"")=0,"",IF(P53&lt;&gt;"Recorded","Check: resolve input issue",IF(EXACT(L53,"Cancelled"),"Cancelled",IF(Q53&lt;&gt;"Ready","Check: dependency unresolved",IF(NOT(ISNUMBER(T53)),"Check: date limit exceeded",IF(EXACT(L53,"Complete"),"Complete recorded",IF(EXACT(L53,"Blocked"),"Blocked",IF(T53&lt;$B$9,"Planned finish passed",IF(S53&lt;=$B$9,"Start date reached","Scheduled")))))))))</x:f>
      </x:c>
    </x:row>
    <x:row r="54" ht="52" customHeight="1">
      <x:c r="A54" s="9"/>
      <x:c r="B54" s="9"/>
      <x:c r="C54" s="9"/>
      <x:c r="D54" s="9"/>
      <x:c r="E54" s="10"/>
      <x:c r="F54" s="9"/>
      <x:c r="G54" s="9"/>
      <x:c r="H54" s="9"/>
      <x:c r="I54" s="9"/>
      <x:c r="J54" s="9"/>
      <x:c r="K54" s="10"/>
      <x:c r="L54" s="9"/>
      <x:c r="M54" s="10"/>
      <x:c r="N54" s="9"/>
      <x:c r="O54" s="9"/>
      <x:c r="P54" s="17" t="str">
        <x:f>IF(COUNTA(A54:O54)=0,"",IF(OR(LEN(TRIM(A54&amp;""))=0,NOT(ISTEXT(A54)),NOT(EXACT(A54,TRIM(A54)))),"Check: ID missing or untrimmed",IF(OR(OR(ISNUMBER(FIND("*",A54)),ISNUMBER(FIND("?",A54)),ISNUMBER(FIND("~",A54))),OR(ISNUMBER(FIND("*",G54)),ISNUMBER(FIND("?",G54)),ISNUMBER(FIND("~",G54))),OR(ISNUMBER(FIND("*",I54)),ISNUMBER(FIND("?",I54)),ISNUMBER(FIND("~",I54)))),"Check: ID contains wildcard",IF(COUNTIFS($A$15:$A$74,A54)&gt;1,"Check: duplicate task ID",IF(OR(LEN(TRIM($B$6&amp;""))=0,NOT(IF(ISNUMBER($B$7),AND($B$7&gt;=1,$B$7&lt;=2958465,MOD($B$7,1)=0),FALSE)),NOT(IF(ISNUMBER($B$8),AND($B$8&gt;=1,$B$8&lt;=2958465,MOD($B$8,1)=0),FALSE)),NOT(IF(ISNUMBER($B$9),AND($B$9&gt;=1,$B$9&lt;=2958465,MOD($B$9,1)=0),FALSE)),$B$7&gt;$B$8),"Check: project setup",IF(OR(LEN(TRIM(B54&amp;""))=0,LEN(TRIM(C54&amp;""))=0,LEN(TRIM(D54&amp;""))=0),"Check: core fields missing",IF(NOT(IF(ISNUMBER(F54),AND(F54&gt;=0,F54&lt;=3650,MOD(F54,1)=0),FALSE)),"Check: duration must be whole 0-3650",IF(NOT(OR(EXACT(L54,"Not started"),EXACT(L54,"In progress"),EXACT(L54,"Blocked"),EXACT(L54,"Complete"),EXACT(L54,"Cancelled"))),"Check: task state invalid",IF(OR(AND(LEN(E54&amp;"")&gt;0,NOT(IF(ISNUMBER(E54),AND(E54&gt;=1,E54&lt;=2958465,MOD(E54,1)=0),FALSE))),AND(LEN(K54&amp;"")&gt;0,NOT(IF(ISNUMBER(K54),AND(K54&gt;=1,K54&lt;=2958465,MOD(K54,1)=0),FALSE))),AND(LEN(M54&amp;"")&gt;0,NOT(IF(ISNUMBER(M54),AND(M54&gt;=1,M54&lt;=2958465,MOD(M54,1)=0),FALSE)))),"Check: entered date invalid",IF(OR(AND(LEN(G54&amp;"")&gt;0,OR(LEN(TRIM(G54&amp;""))=0,NOT(ISTEXT(G54)),NOT(EXACT(G54,TRIM(G54))))),AND(LEN(I54&amp;"")&gt;0,OR(LEN(TRIM(I54&amp;""))=0,NOT(ISTEXT(I54)),NOT(EXACT(I54,TRIM(I54)))))),"Check: predecessor ID untrimmed",IF(OR(AND(LEN(G54&amp;"")&gt;0,NOT(IF(ISNUMBER(H54),AND(H54&gt;=0,H54&lt;=3650,MOD(H54,1)=0),FALSE))),AND(LEN(I54&amp;"")&gt;0,NOT(IF(ISNUMBER(J54),AND(J54&gt;=0,J54&lt;=3650,MOD(J54,1)=0),FALSE))),AND(LEN(G54&amp;"")=0,LEN(H54&amp;"")&gt;0),AND(LEN(I54&amp;"")=0,LEN(J54&amp;"")&gt;0)),"Check: lag needs linked predecessor",IF(AND(LEN(G54&amp;"")&gt;0,LEN(I54&amp;"")&gt;0,G54=I54),"Check: predecessor repeated",IF(AND(EXACT(L54,"Complete"),OR(LEN(M54&amp;"")=0,LEN(TRIM(N54&amp;""))=0)),"Check: completion record missing",IF(AND(LEN(M54&amp;"")&gt;0,OR(NOT(EXACT(L54,"Complete")),M54&gt;$B$9,M54&lt;$B$7)),"Check: actual finish inconsistent",IF(AND(NOT(EXACT(L54,"Complete")),LEN(TRIM(O54&amp;""))=0),"Check: next action or reason missing","Recorded")))))))))))))))</x:f>
      </x:c>
      <x:c r="Q54" s="17" t="str">
        <x:f>IF(LEN(P54&amp;"")=0,"",IF(P54&lt;&gt;"Recorded","Check: resolve input issue",IF(EXACT(L54,"Cancelled"),"Cancelled",IF(AND(LEN(G54&amp;"")&gt;0,COUNTIFS($A$15:$A$53,G54)&lt;&gt;1),"Check: predecessor absent or not earlier",IF(IF(LEN(G54&amp;"")=0,FALSE,NOT(EXACT(G54,INDEX($A$15:$A$53,MATCH(G54,$A$15:$A$53,0))))),"Check: predecessor case differs",IF(IF(LEN(G54&amp;"")=0,FALSE,NOT(ISNUMBER(INDEX($T$15:$T$53,MATCH(G54,$A$15:$A$53,0))))),"Check: predecessor finish unavailable",IF(AND(LEN(I54&amp;"")&gt;0,COUNTIFS($A$15:$A$53,I54)&lt;&gt;1),"Check: predecessor absent or not earlier",IF(IF(LEN(I54&amp;"")=0,FALSE,NOT(EXACT(I54,INDEX($A$15:$A$53,MATCH(I54,$A$15:$A$53,0))))),"Check: predecessor case differs",IF(IF(LEN(I54&amp;"")=0,FALSE,NOT(ISNUMBER(INDEX($T$15:$T$53,MATCH(I54,$A$15:$A$53,0))))),"Check: predecessor finish unavailable","Ready")))))))))</x:f>
      </x:c>
      <x:c r="R54" s="18" t="str">
        <x:f>IF(OR(Q54&lt;&gt;"Ready",AND(LEN(G54&amp;"")=0,LEN(I54&amp;"")=0)),"",IF(MAX(IF(LEN(G54&amp;"")=0,0,INDEX($T$15:$T$53,MATCH(G54,$A$15:$A$53,0))+1+H54),IF(LEN(I54&amp;"")=0,0,INDEX($T$15:$T$53,MATCH(I54,$A$15:$A$53,0))+1+J54))&gt;2958465,"Unavailable: date limit",MAX(IF(LEN(G54&amp;"")=0,0,INDEX($T$15:$T$53,MATCH(G54,$A$15:$A$53,0))+1+H54),IF(LEN(I54&amp;"")=0,0,INDEX($T$15:$T$53,MATCH(I54,$A$15:$A$53,0))+1+J54))))</x:f>
      </x:c>
      <x:c r="S54" s="18" t="str">
        <x:f>IF(Q54&lt;&gt;"Ready","",IF(AND(OR(LEN(G54&amp;"")&gt;0,LEN(I54&amp;"")&gt;0),NOT(ISNUMBER(R54))),"",MAX($B$7,IF(LEN(E54&amp;"")=0,0,E54),IF(LEN(R54&amp;"")=0,0,R54))))</x:f>
      </x:c>
      <x:c r="T54" s="18" t="str">
        <x:f>IF(NOT(ISNUMBER(S54)),"",IF(S54+MAX(F54-1,0)&gt;2958465,"",S54+MAX(F54-1,0)))</x:f>
      </x:c>
      <x:c r="U54" s="17" t="str">
        <x:f>IF(NOT(ISNUMBER(T54)),"",T54-IF(LEN(K54&amp;"")=0,$B$8,K54))</x:f>
      </x:c>
      <x:c r="V54" s="17" t="str">
        <x:f>IF(LEN(P54&amp;"")=0,"",IF(P54&lt;&gt;"Recorded","Check: resolve input issue",IF(EXACT(L54,"Cancelled"),"Cancelled",IF(Q54&lt;&gt;"Ready","Check: dependency unresolved",IF(NOT(ISNUMBER(T54)),"Check: date limit exceeded",IF(EXACT(L54,"Complete"),"Complete recorded",IF(EXACT(L54,"Blocked"),"Blocked",IF(T54&lt;$B$9,"Planned finish passed",IF(S54&lt;=$B$9,"Start date reached","Scheduled")))))))))</x:f>
      </x:c>
    </x:row>
    <x:row r="55" ht="52" customHeight="1">
      <x:c r="A55" s="9"/>
      <x:c r="B55" s="9"/>
      <x:c r="C55" s="9"/>
      <x:c r="D55" s="9"/>
      <x:c r="E55" s="10"/>
      <x:c r="F55" s="9"/>
      <x:c r="G55" s="9"/>
      <x:c r="H55" s="9"/>
      <x:c r="I55" s="9"/>
      <x:c r="J55" s="9"/>
      <x:c r="K55" s="10"/>
      <x:c r="L55" s="9"/>
      <x:c r="M55" s="10"/>
      <x:c r="N55" s="9"/>
      <x:c r="O55" s="9"/>
      <x:c r="P55" s="17" t="str">
        <x:f>IF(COUNTA(A55:O55)=0,"",IF(OR(LEN(TRIM(A55&amp;""))=0,NOT(ISTEXT(A55)),NOT(EXACT(A55,TRIM(A55)))),"Check: ID missing or untrimmed",IF(OR(OR(ISNUMBER(FIND("*",A55)),ISNUMBER(FIND("?",A55)),ISNUMBER(FIND("~",A55))),OR(ISNUMBER(FIND("*",G55)),ISNUMBER(FIND("?",G55)),ISNUMBER(FIND("~",G55))),OR(ISNUMBER(FIND("*",I55)),ISNUMBER(FIND("?",I55)),ISNUMBER(FIND("~",I55)))),"Check: ID contains wildcard",IF(COUNTIFS($A$15:$A$74,A55)&gt;1,"Check: duplicate task ID",IF(OR(LEN(TRIM($B$6&amp;""))=0,NOT(IF(ISNUMBER($B$7),AND($B$7&gt;=1,$B$7&lt;=2958465,MOD($B$7,1)=0),FALSE)),NOT(IF(ISNUMBER($B$8),AND($B$8&gt;=1,$B$8&lt;=2958465,MOD($B$8,1)=0),FALSE)),NOT(IF(ISNUMBER($B$9),AND($B$9&gt;=1,$B$9&lt;=2958465,MOD($B$9,1)=0),FALSE)),$B$7&gt;$B$8),"Check: project setup",IF(OR(LEN(TRIM(B55&amp;""))=0,LEN(TRIM(C55&amp;""))=0,LEN(TRIM(D55&amp;""))=0),"Check: core fields missing",IF(NOT(IF(ISNUMBER(F55),AND(F55&gt;=0,F55&lt;=3650,MOD(F55,1)=0),FALSE)),"Check: duration must be whole 0-3650",IF(NOT(OR(EXACT(L55,"Not started"),EXACT(L55,"In progress"),EXACT(L55,"Blocked"),EXACT(L55,"Complete"),EXACT(L55,"Cancelled"))),"Check: task state invalid",IF(OR(AND(LEN(E55&amp;"")&gt;0,NOT(IF(ISNUMBER(E55),AND(E55&gt;=1,E55&lt;=2958465,MOD(E55,1)=0),FALSE))),AND(LEN(K55&amp;"")&gt;0,NOT(IF(ISNUMBER(K55),AND(K55&gt;=1,K55&lt;=2958465,MOD(K55,1)=0),FALSE))),AND(LEN(M55&amp;"")&gt;0,NOT(IF(ISNUMBER(M55),AND(M55&gt;=1,M55&lt;=2958465,MOD(M55,1)=0),FALSE)))),"Check: entered date invalid",IF(OR(AND(LEN(G55&amp;"")&gt;0,OR(LEN(TRIM(G55&amp;""))=0,NOT(ISTEXT(G55)),NOT(EXACT(G55,TRIM(G55))))),AND(LEN(I55&amp;"")&gt;0,OR(LEN(TRIM(I55&amp;""))=0,NOT(ISTEXT(I55)),NOT(EXACT(I55,TRIM(I55)))))),"Check: predecessor ID untrimmed",IF(OR(AND(LEN(G55&amp;"")&gt;0,NOT(IF(ISNUMBER(H55),AND(H55&gt;=0,H55&lt;=3650,MOD(H55,1)=0),FALSE))),AND(LEN(I55&amp;"")&gt;0,NOT(IF(ISNUMBER(J55),AND(J55&gt;=0,J55&lt;=3650,MOD(J55,1)=0),FALSE))),AND(LEN(G55&amp;"")=0,LEN(H55&amp;"")&gt;0),AND(LEN(I55&amp;"")=0,LEN(J55&amp;"")&gt;0)),"Check: lag needs linked predecessor",IF(AND(LEN(G55&amp;"")&gt;0,LEN(I55&amp;"")&gt;0,G55=I55),"Check: predecessor repeated",IF(AND(EXACT(L55,"Complete"),OR(LEN(M55&amp;"")=0,LEN(TRIM(N55&amp;""))=0)),"Check: completion record missing",IF(AND(LEN(M55&amp;"")&gt;0,OR(NOT(EXACT(L55,"Complete")),M55&gt;$B$9,M55&lt;$B$7)),"Check: actual finish inconsistent",IF(AND(NOT(EXACT(L55,"Complete")),LEN(TRIM(O55&amp;""))=0),"Check: next action or reason missing","Recorded")))))))))))))))</x:f>
      </x:c>
      <x:c r="Q55" s="17" t="str">
        <x:f>IF(LEN(P55&amp;"")=0,"",IF(P55&lt;&gt;"Recorded","Check: resolve input issue",IF(EXACT(L55,"Cancelled"),"Cancelled",IF(AND(LEN(G55&amp;"")&gt;0,COUNTIFS($A$15:$A$54,G55)&lt;&gt;1),"Check: predecessor absent or not earlier",IF(IF(LEN(G55&amp;"")=0,FALSE,NOT(EXACT(G55,INDEX($A$15:$A$54,MATCH(G55,$A$15:$A$54,0))))),"Check: predecessor case differs",IF(IF(LEN(G55&amp;"")=0,FALSE,NOT(ISNUMBER(INDEX($T$15:$T$54,MATCH(G55,$A$15:$A$54,0))))),"Check: predecessor finish unavailable",IF(AND(LEN(I55&amp;"")&gt;0,COUNTIFS($A$15:$A$54,I55)&lt;&gt;1),"Check: predecessor absent or not earlier",IF(IF(LEN(I55&amp;"")=0,FALSE,NOT(EXACT(I55,INDEX($A$15:$A$54,MATCH(I55,$A$15:$A$54,0))))),"Check: predecessor case differs",IF(IF(LEN(I55&amp;"")=0,FALSE,NOT(ISNUMBER(INDEX($T$15:$T$54,MATCH(I55,$A$15:$A$54,0))))),"Check: predecessor finish unavailable","Ready")))))))))</x:f>
      </x:c>
      <x:c r="R55" s="18" t="str">
        <x:f>IF(OR(Q55&lt;&gt;"Ready",AND(LEN(G55&amp;"")=0,LEN(I55&amp;"")=0)),"",IF(MAX(IF(LEN(G55&amp;"")=0,0,INDEX($T$15:$T$54,MATCH(G55,$A$15:$A$54,0))+1+H55),IF(LEN(I55&amp;"")=0,0,INDEX($T$15:$T$54,MATCH(I55,$A$15:$A$54,0))+1+J55))&gt;2958465,"Unavailable: date limit",MAX(IF(LEN(G55&amp;"")=0,0,INDEX($T$15:$T$54,MATCH(G55,$A$15:$A$54,0))+1+H55),IF(LEN(I55&amp;"")=0,0,INDEX($T$15:$T$54,MATCH(I55,$A$15:$A$54,0))+1+J55))))</x:f>
      </x:c>
      <x:c r="S55" s="18" t="str">
        <x:f>IF(Q55&lt;&gt;"Ready","",IF(AND(OR(LEN(G55&amp;"")&gt;0,LEN(I55&amp;"")&gt;0),NOT(ISNUMBER(R55))),"",MAX($B$7,IF(LEN(E55&amp;"")=0,0,E55),IF(LEN(R55&amp;"")=0,0,R55))))</x:f>
      </x:c>
      <x:c r="T55" s="18" t="str">
        <x:f>IF(NOT(ISNUMBER(S55)),"",IF(S55+MAX(F55-1,0)&gt;2958465,"",S55+MAX(F55-1,0)))</x:f>
      </x:c>
      <x:c r="U55" s="17" t="str">
        <x:f>IF(NOT(ISNUMBER(T55)),"",T55-IF(LEN(K55&amp;"")=0,$B$8,K55))</x:f>
      </x:c>
      <x:c r="V55" s="17" t="str">
        <x:f>IF(LEN(P55&amp;"")=0,"",IF(P55&lt;&gt;"Recorded","Check: resolve input issue",IF(EXACT(L55,"Cancelled"),"Cancelled",IF(Q55&lt;&gt;"Ready","Check: dependency unresolved",IF(NOT(ISNUMBER(T55)),"Check: date limit exceeded",IF(EXACT(L55,"Complete"),"Complete recorded",IF(EXACT(L55,"Blocked"),"Blocked",IF(T55&lt;$B$9,"Planned finish passed",IF(S55&lt;=$B$9,"Start date reached","Scheduled")))))))))</x:f>
      </x:c>
    </x:row>
    <x:row r="56" ht="52" customHeight="1">
      <x:c r="A56" s="9"/>
      <x:c r="B56" s="9"/>
      <x:c r="C56" s="9"/>
      <x:c r="D56" s="9"/>
      <x:c r="E56" s="10"/>
      <x:c r="F56" s="9"/>
      <x:c r="G56" s="9"/>
      <x:c r="H56" s="9"/>
      <x:c r="I56" s="9"/>
      <x:c r="J56" s="9"/>
      <x:c r="K56" s="10"/>
      <x:c r="L56" s="9"/>
      <x:c r="M56" s="10"/>
      <x:c r="N56" s="9"/>
      <x:c r="O56" s="9"/>
      <x:c r="P56" s="17" t="str">
        <x:f>IF(COUNTA(A56:O56)=0,"",IF(OR(LEN(TRIM(A56&amp;""))=0,NOT(ISTEXT(A56)),NOT(EXACT(A56,TRIM(A56)))),"Check: ID missing or untrimmed",IF(OR(OR(ISNUMBER(FIND("*",A56)),ISNUMBER(FIND("?",A56)),ISNUMBER(FIND("~",A56))),OR(ISNUMBER(FIND("*",G56)),ISNUMBER(FIND("?",G56)),ISNUMBER(FIND("~",G56))),OR(ISNUMBER(FIND("*",I56)),ISNUMBER(FIND("?",I56)),ISNUMBER(FIND("~",I56)))),"Check: ID contains wildcard",IF(COUNTIFS($A$15:$A$74,A56)&gt;1,"Check: duplicate task ID",IF(OR(LEN(TRIM($B$6&amp;""))=0,NOT(IF(ISNUMBER($B$7),AND($B$7&gt;=1,$B$7&lt;=2958465,MOD($B$7,1)=0),FALSE)),NOT(IF(ISNUMBER($B$8),AND($B$8&gt;=1,$B$8&lt;=2958465,MOD($B$8,1)=0),FALSE)),NOT(IF(ISNUMBER($B$9),AND($B$9&gt;=1,$B$9&lt;=2958465,MOD($B$9,1)=0),FALSE)),$B$7&gt;$B$8),"Check: project setup",IF(OR(LEN(TRIM(B56&amp;""))=0,LEN(TRIM(C56&amp;""))=0,LEN(TRIM(D56&amp;""))=0),"Check: core fields missing",IF(NOT(IF(ISNUMBER(F56),AND(F56&gt;=0,F56&lt;=3650,MOD(F56,1)=0),FALSE)),"Check: duration must be whole 0-3650",IF(NOT(OR(EXACT(L56,"Not started"),EXACT(L56,"In progress"),EXACT(L56,"Blocked"),EXACT(L56,"Complete"),EXACT(L56,"Cancelled"))),"Check: task state invalid",IF(OR(AND(LEN(E56&amp;"")&gt;0,NOT(IF(ISNUMBER(E56),AND(E56&gt;=1,E56&lt;=2958465,MOD(E56,1)=0),FALSE))),AND(LEN(K56&amp;"")&gt;0,NOT(IF(ISNUMBER(K56),AND(K56&gt;=1,K56&lt;=2958465,MOD(K56,1)=0),FALSE))),AND(LEN(M56&amp;"")&gt;0,NOT(IF(ISNUMBER(M56),AND(M56&gt;=1,M56&lt;=2958465,MOD(M56,1)=0),FALSE)))),"Check: entered date invalid",IF(OR(AND(LEN(G56&amp;"")&gt;0,OR(LEN(TRIM(G56&amp;""))=0,NOT(ISTEXT(G56)),NOT(EXACT(G56,TRIM(G56))))),AND(LEN(I56&amp;"")&gt;0,OR(LEN(TRIM(I56&amp;""))=0,NOT(ISTEXT(I56)),NOT(EXACT(I56,TRIM(I56)))))),"Check: predecessor ID untrimmed",IF(OR(AND(LEN(G56&amp;"")&gt;0,NOT(IF(ISNUMBER(H56),AND(H56&gt;=0,H56&lt;=3650,MOD(H56,1)=0),FALSE))),AND(LEN(I56&amp;"")&gt;0,NOT(IF(ISNUMBER(J56),AND(J56&gt;=0,J56&lt;=3650,MOD(J56,1)=0),FALSE))),AND(LEN(G56&amp;"")=0,LEN(H56&amp;"")&gt;0),AND(LEN(I56&amp;"")=0,LEN(J56&amp;"")&gt;0)),"Check: lag needs linked predecessor",IF(AND(LEN(G56&amp;"")&gt;0,LEN(I56&amp;"")&gt;0,G56=I56),"Check: predecessor repeated",IF(AND(EXACT(L56,"Complete"),OR(LEN(M56&amp;"")=0,LEN(TRIM(N56&amp;""))=0)),"Check: completion record missing",IF(AND(LEN(M56&amp;"")&gt;0,OR(NOT(EXACT(L56,"Complete")),M56&gt;$B$9,M56&lt;$B$7)),"Check: actual finish inconsistent",IF(AND(NOT(EXACT(L56,"Complete")),LEN(TRIM(O56&amp;""))=0),"Check: next action or reason missing","Recorded")))))))))))))))</x:f>
      </x:c>
      <x:c r="Q56" s="17" t="str">
        <x:f>IF(LEN(P56&amp;"")=0,"",IF(P56&lt;&gt;"Recorded","Check: resolve input issue",IF(EXACT(L56,"Cancelled"),"Cancelled",IF(AND(LEN(G56&amp;"")&gt;0,COUNTIFS($A$15:$A$55,G56)&lt;&gt;1),"Check: predecessor absent or not earlier",IF(IF(LEN(G56&amp;"")=0,FALSE,NOT(EXACT(G56,INDEX($A$15:$A$55,MATCH(G56,$A$15:$A$55,0))))),"Check: predecessor case differs",IF(IF(LEN(G56&amp;"")=0,FALSE,NOT(ISNUMBER(INDEX($T$15:$T$55,MATCH(G56,$A$15:$A$55,0))))),"Check: predecessor finish unavailable",IF(AND(LEN(I56&amp;"")&gt;0,COUNTIFS($A$15:$A$55,I56)&lt;&gt;1),"Check: predecessor absent or not earlier",IF(IF(LEN(I56&amp;"")=0,FALSE,NOT(EXACT(I56,INDEX($A$15:$A$55,MATCH(I56,$A$15:$A$55,0))))),"Check: predecessor case differs",IF(IF(LEN(I56&amp;"")=0,FALSE,NOT(ISNUMBER(INDEX($T$15:$T$55,MATCH(I56,$A$15:$A$55,0))))),"Check: predecessor finish unavailable","Ready")))))))))</x:f>
      </x:c>
      <x:c r="R56" s="18" t="str">
        <x:f>IF(OR(Q56&lt;&gt;"Ready",AND(LEN(G56&amp;"")=0,LEN(I56&amp;"")=0)),"",IF(MAX(IF(LEN(G56&amp;"")=0,0,INDEX($T$15:$T$55,MATCH(G56,$A$15:$A$55,0))+1+H56),IF(LEN(I56&amp;"")=0,0,INDEX($T$15:$T$55,MATCH(I56,$A$15:$A$55,0))+1+J56))&gt;2958465,"Unavailable: date limit",MAX(IF(LEN(G56&amp;"")=0,0,INDEX($T$15:$T$55,MATCH(G56,$A$15:$A$55,0))+1+H56),IF(LEN(I56&amp;"")=0,0,INDEX($T$15:$T$55,MATCH(I56,$A$15:$A$55,0))+1+J56))))</x:f>
      </x:c>
      <x:c r="S56" s="18" t="str">
        <x:f>IF(Q56&lt;&gt;"Ready","",IF(AND(OR(LEN(G56&amp;"")&gt;0,LEN(I56&amp;"")&gt;0),NOT(ISNUMBER(R56))),"",MAX($B$7,IF(LEN(E56&amp;"")=0,0,E56),IF(LEN(R56&amp;"")=0,0,R56))))</x:f>
      </x:c>
      <x:c r="T56" s="18" t="str">
        <x:f>IF(NOT(ISNUMBER(S56)),"",IF(S56+MAX(F56-1,0)&gt;2958465,"",S56+MAX(F56-1,0)))</x:f>
      </x:c>
      <x:c r="U56" s="17" t="str">
        <x:f>IF(NOT(ISNUMBER(T56)),"",T56-IF(LEN(K56&amp;"")=0,$B$8,K56))</x:f>
      </x:c>
      <x:c r="V56" s="17" t="str">
        <x:f>IF(LEN(P56&amp;"")=0,"",IF(P56&lt;&gt;"Recorded","Check: resolve input issue",IF(EXACT(L56,"Cancelled"),"Cancelled",IF(Q56&lt;&gt;"Ready","Check: dependency unresolved",IF(NOT(ISNUMBER(T56)),"Check: date limit exceeded",IF(EXACT(L56,"Complete"),"Complete recorded",IF(EXACT(L56,"Blocked"),"Blocked",IF(T56&lt;$B$9,"Planned finish passed",IF(S56&lt;=$B$9,"Start date reached","Scheduled")))))))))</x:f>
      </x:c>
    </x:row>
    <x:row r="57" ht="52" customHeight="1">
      <x:c r="A57" s="9"/>
      <x:c r="B57" s="9"/>
      <x:c r="C57" s="9"/>
      <x:c r="D57" s="9"/>
      <x:c r="E57" s="10"/>
      <x:c r="F57" s="9"/>
      <x:c r="G57" s="9"/>
      <x:c r="H57" s="9"/>
      <x:c r="I57" s="9"/>
      <x:c r="J57" s="9"/>
      <x:c r="K57" s="10"/>
      <x:c r="L57" s="9"/>
      <x:c r="M57" s="10"/>
      <x:c r="N57" s="9"/>
      <x:c r="O57" s="9"/>
      <x:c r="P57" s="17" t="str">
        <x:f>IF(COUNTA(A57:O57)=0,"",IF(OR(LEN(TRIM(A57&amp;""))=0,NOT(ISTEXT(A57)),NOT(EXACT(A57,TRIM(A57)))),"Check: ID missing or untrimmed",IF(OR(OR(ISNUMBER(FIND("*",A57)),ISNUMBER(FIND("?",A57)),ISNUMBER(FIND("~",A57))),OR(ISNUMBER(FIND("*",G57)),ISNUMBER(FIND("?",G57)),ISNUMBER(FIND("~",G57))),OR(ISNUMBER(FIND("*",I57)),ISNUMBER(FIND("?",I57)),ISNUMBER(FIND("~",I57)))),"Check: ID contains wildcard",IF(COUNTIFS($A$15:$A$74,A57)&gt;1,"Check: duplicate task ID",IF(OR(LEN(TRIM($B$6&amp;""))=0,NOT(IF(ISNUMBER($B$7),AND($B$7&gt;=1,$B$7&lt;=2958465,MOD($B$7,1)=0),FALSE)),NOT(IF(ISNUMBER($B$8),AND($B$8&gt;=1,$B$8&lt;=2958465,MOD($B$8,1)=0),FALSE)),NOT(IF(ISNUMBER($B$9),AND($B$9&gt;=1,$B$9&lt;=2958465,MOD($B$9,1)=0),FALSE)),$B$7&gt;$B$8),"Check: project setup",IF(OR(LEN(TRIM(B57&amp;""))=0,LEN(TRIM(C57&amp;""))=0,LEN(TRIM(D57&amp;""))=0),"Check: core fields missing",IF(NOT(IF(ISNUMBER(F57),AND(F57&gt;=0,F57&lt;=3650,MOD(F57,1)=0),FALSE)),"Check: duration must be whole 0-3650",IF(NOT(OR(EXACT(L57,"Not started"),EXACT(L57,"In progress"),EXACT(L57,"Blocked"),EXACT(L57,"Complete"),EXACT(L57,"Cancelled"))),"Check: task state invalid",IF(OR(AND(LEN(E57&amp;"")&gt;0,NOT(IF(ISNUMBER(E57),AND(E57&gt;=1,E57&lt;=2958465,MOD(E57,1)=0),FALSE))),AND(LEN(K57&amp;"")&gt;0,NOT(IF(ISNUMBER(K57),AND(K57&gt;=1,K57&lt;=2958465,MOD(K57,1)=0),FALSE))),AND(LEN(M57&amp;"")&gt;0,NOT(IF(ISNUMBER(M57),AND(M57&gt;=1,M57&lt;=2958465,MOD(M57,1)=0),FALSE)))),"Check: entered date invalid",IF(OR(AND(LEN(G57&amp;"")&gt;0,OR(LEN(TRIM(G57&amp;""))=0,NOT(ISTEXT(G57)),NOT(EXACT(G57,TRIM(G57))))),AND(LEN(I57&amp;"")&gt;0,OR(LEN(TRIM(I57&amp;""))=0,NOT(ISTEXT(I57)),NOT(EXACT(I57,TRIM(I57)))))),"Check: predecessor ID untrimmed",IF(OR(AND(LEN(G57&amp;"")&gt;0,NOT(IF(ISNUMBER(H57),AND(H57&gt;=0,H57&lt;=3650,MOD(H57,1)=0),FALSE))),AND(LEN(I57&amp;"")&gt;0,NOT(IF(ISNUMBER(J57),AND(J57&gt;=0,J57&lt;=3650,MOD(J57,1)=0),FALSE))),AND(LEN(G57&amp;"")=0,LEN(H57&amp;"")&gt;0),AND(LEN(I57&amp;"")=0,LEN(J57&amp;"")&gt;0)),"Check: lag needs linked predecessor",IF(AND(LEN(G57&amp;"")&gt;0,LEN(I57&amp;"")&gt;0,G57=I57),"Check: predecessor repeated",IF(AND(EXACT(L57,"Complete"),OR(LEN(M57&amp;"")=0,LEN(TRIM(N57&amp;""))=0)),"Check: completion record missing",IF(AND(LEN(M57&amp;"")&gt;0,OR(NOT(EXACT(L57,"Complete")),M57&gt;$B$9,M57&lt;$B$7)),"Check: actual finish inconsistent",IF(AND(NOT(EXACT(L57,"Complete")),LEN(TRIM(O57&amp;""))=0),"Check: next action or reason missing","Recorded")))))))))))))))</x:f>
      </x:c>
      <x:c r="Q57" s="17" t="str">
        <x:f>IF(LEN(P57&amp;"")=0,"",IF(P57&lt;&gt;"Recorded","Check: resolve input issue",IF(EXACT(L57,"Cancelled"),"Cancelled",IF(AND(LEN(G57&amp;"")&gt;0,COUNTIFS($A$15:$A$56,G57)&lt;&gt;1),"Check: predecessor absent or not earlier",IF(IF(LEN(G57&amp;"")=0,FALSE,NOT(EXACT(G57,INDEX($A$15:$A$56,MATCH(G57,$A$15:$A$56,0))))),"Check: predecessor case differs",IF(IF(LEN(G57&amp;"")=0,FALSE,NOT(ISNUMBER(INDEX($T$15:$T$56,MATCH(G57,$A$15:$A$56,0))))),"Check: predecessor finish unavailable",IF(AND(LEN(I57&amp;"")&gt;0,COUNTIFS($A$15:$A$56,I57)&lt;&gt;1),"Check: predecessor absent or not earlier",IF(IF(LEN(I57&amp;"")=0,FALSE,NOT(EXACT(I57,INDEX($A$15:$A$56,MATCH(I57,$A$15:$A$56,0))))),"Check: predecessor case differs",IF(IF(LEN(I57&amp;"")=0,FALSE,NOT(ISNUMBER(INDEX($T$15:$T$56,MATCH(I57,$A$15:$A$56,0))))),"Check: predecessor finish unavailable","Ready")))))))))</x:f>
      </x:c>
      <x:c r="R57" s="18" t="str">
        <x:f>IF(OR(Q57&lt;&gt;"Ready",AND(LEN(G57&amp;"")=0,LEN(I57&amp;"")=0)),"",IF(MAX(IF(LEN(G57&amp;"")=0,0,INDEX($T$15:$T$56,MATCH(G57,$A$15:$A$56,0))+1+H57),IF(LEN(I57&amp;"")=0,0,INDEX($T$15:$T$56,MATCH(I57,$A$15:$A$56,0))+1+J57))&gt;2958465,"Unavailable: date limit",MAX(IF(LEN(G57&amp;"")=0,0,INDEX($T$15:$T$56,MATCH(G57,$A$15:$A$56,0))+1+H57),IF(LEN(I57&amp;"")=0,0,INDEX($T$15:$T$56,MATCH(I57,$A$15:$A$56,0))+1+J57))))</x:f>
      </x:c>
      <x:c r="S57" s="18" t="str">
        <x:f>IF(Q57&lt;&gt;"Ready","",IF(AND(OR(LEN(G57&amp;"")&gt;0,LEN(I57&amp;"")&gt;0),NOT(ISNUMBER(R57))),"",MAX($B$7,IF(LEN(E57&amp;"")=0,0,E57),IF(LEN(R57&amp;"")=0,0,R57))))</x:f>
      </x:c>
      <x:c r="T57" s="18" t="str">
        <x:f>IF(NOT(ISNUMBER(S57)),"",IF(S57+MAX(F57-1,0)&gt;2958465,"",S57+MAX(F57-1,0)))</x:f>
      </x:c>
      <x:c r="U57" s="17" t="str">
        <x:f>IF(NOT(ISNUMBER(T57)),"",T57-IF(LEN(K57&amp;"")=0,$B$8,K57))</x:f>
      </x:c>
      <x:c r="V57" s="17" t="str">
        <x:f>IF(LEN(P57&amp;"")=0,"",IF(P57&lt;&gt;"Recorded","Check: resolve input issue",IF(EXACT(L57,"Cancelled"),"Cancelled",IF(Q57&lt;&gt;"Ready","Check: dependency unresolved",IF(NOT(ISNUMBER(T57)),"Check: date limit exceeded",IF(EXACT(L57,"Complete"),"Complete recorded",IF(EXACT(L57,"Blocked"),"Blocked",IF(T57&lt;$B$9,"Planned finish passed",IF(S57&lt;=$B$9,"Start date reached","Scheduled")))))))))</x:f>
      </x:c>
    </x:row>
    <x:row r="58" ht="52" customHeight="1">
      <x:c r="A58" s="9"/>
      <x:c r="B58" s="9"/>
      <x:c r="C58" s="9"/>
      <x:c r="D58" s="9"/>
      <x:c r="E58" s="10"/>
      <x:c r="F58" s="9"/>
      <x:c r="G58" s="9"/>
      <x:c r="H58" s="9"/>
      <x:c r="I58" s="9"/>
      <x:c r="J58" s="9"/>
      <x:c r="K58" s="10"/>
      <x:c r="L58" s="9"/>
      <x:c r="M58" s="10"/>
      <x:c r="N58" s="9"/>
      <x:c r="O58" s="9"/>
      <x:c r="P58" s="17" t="str">
        <x:f>IF(COUNTA(A58:O58)=0,"",IF(OR(LEN(TRIM(A58&amp;""))=0,NOT(ISTEXT(A58)),NOT(EXACT(A58,TRIM(A58)))),"Check: ID missing or untrimmed",IF(OR(OR(ISNUMBER(FIND("*",A58)),ISNUMBER(FIND("?",A58)),ISNUMBER(FIND("~",A58))),OR(ISNUMBER(FIND("*",G58)),ISNUMBER(FIND("?",G58)),ISNUMBER(FIND("~",G58))),OR(ISNUMBER(FIND("*",I58)),ISNUMBER(FIND("?",I58)),ISNUMBER(FIND("~",I58)))),"Check: ID contains wildcard",IF(COUNTIFS($A$15:$A$74,A58)&gt;1,"Check: duplicate task ID",IF(OR(LEN(TRIM($B$6&amp;""))=0,NOT(IF(ISNUMBER($B$7),AND($B$7&gt;=1,$B$7&lt;=2958465,MOD($B$7,1)=0),FALSE)),NOT(IF(ISNUMBER($B$8),AND($B$8&gt;=1,$B$8&lt;=2958465,MOD($B$8,1)=0),FALSE)),NOT(IF(ISNUMBER($B$9),AND($B$9&gt;=1,$B$9&lt;=2958465,MOD($B$9,1)=0),FALSE)),$B$7&gt;$B$8),"Check: project setup",IF(OR(LEN(TRIM(B58&amp;""))=0,LEN(TRIM(C58&amp;""))=0,LEN(TRIM(D58&amp;""))=0),"Check: core fields missing",IF(NOT(IF(ISNUMBER(F58),AND(F58&gt;=0,F58&lt;=3650,MOD(F58,1)=0),FALSE)),"Check: duration must be whole 0-3650",IF(NOT(OR(EXACT(L58,"Not started"),EXACT(L58,"In progress"),EXACT(L58,"Blocked"),EXACT(L58,"Complete"),EXACT(L58,"Cancelled"))),"Check: task state invalid",IF(OR(AND(LEN(E58&amp;"")&gt;0,NOT(IF(ISNUMBER(E58),AND(E58&gt;=1,E58&lt;=2958465,MOD(E58,1)=0),FALSE))),AND(LEN(K58&amp;"")&gt;0,NOT(IF(ISNUMBER(K58),AND(K58&gt;=1,K58&lt;=2958465,MOD(K58,1)=0),FALSE))),AND(LEN(M58&amp;"")&gt;0,NOT(IF(ISNUMBER(M58),AND(M58&gt;=1,M58&lt;=2958465,MOD(M58,1)=0),FALSE)))),"Check: entered date invalid",IF(OR(AND(LEN(G58&amp;"")&gt;0,OR(LEN(TRIM(G58&amp;""))=0,NOT(ISTEXT(G58)),NOT(EXACT(G58,TRIM(G58))))),AND(LEN(I58&amp;"")&gt;0,OR(LEN(TRIM(I58&amp;""))=0,NOT(ISTEXT(I58)),NOT(EXACT(I58,TRIM(I58)))))),"Check: predecessor ID untrimmed",IF(OR(AND(LEN(G58&amp;"")&gt;0,NOT(IF(ISNUMBER(H58),AND(H58&gt;=0,H58&lt;=3650,MOD(H58,1)=0),FALSE))),AND(LEN(I58&amp;"")&gt;0,NOT(IF(ISNUMBER(J58),AND(J58&gt;=0,J58&lt;=3650,MOD(J58,1)=0),FALSE))),AND(LEN(G58&amp;"")=0,LEN(H58&amp;"")&gt;0),AND(LEN(I58&amp;"")=0,LEN(J58&amp;"")&gt;0)),"Check: lag needs linked predecessor",IF(AND(LEN(G58&amp;"")&gt;0,LEN(I58&amp;"")&gt;0,G58=I58),"Check: predecessor repeated",IF(AND(EXACT(L58,"Complete"),OR(LEN(M58&amp;"")=0,LEN(TRIM(N58&amp;""))=0)),"Check: completion record missing",IF(AND(LEN(M58&amp;"")&gt;0,OR(NOT(EXACT(L58,"Complete")),M58&gt;$B$9,M58&lt;$B$7)),"Check: actual finish inconsistent",IF(AND(NOT(EXACT(L58,"Complete")),LEN(TRIM(O58&amp;""))=0),"Check: next action or reason missing","Recorded")))))))))))))))</x:f>
      </x:c>
      <x:c r="Q58" s="17" t="str">
        <x:f>IF(LEN(P58&amp;"")=0,"",IF(P58&lt;&gt;"Recorded","Check: resolve input issue",IF(EXACT(L58,"Cancelled"),"Cancelled",IF(AND(LEN(G58&amp;"")&gt;0,COUNTIFS($A$15:$A$57,G58)&lt;&gt;1),"Check: predecessor absent or not earlier",IF(IF(LEN(G58&amp;"")=0,FALSE,NOT(EXACT(G58,INDEX($A$15:$A$57,MATCH(G58,$A$15:$A$57,0))))),"Check: predecessor case differs",IF(IF(LEN(G58&amp;"")=0,FALSE,NOT(ISNUMBER(INDEX($T$15:$T$57,MATCH(G58,$A$15:$A$57,0))))),"Check: predecessor finish unavailable",IF(AND(LEN(I58&amp;"")&gt;0,COUNTIFS($A$15:$A$57,I58)&lt;&gt;1),"Check: predecessor absent or not earlier",IF(IF(LEN(I58&amp;"")=0,FALSE,NOT(EXACT(I58,INDEX($A$15:$A$57,MATCH(I58,$A$15:$A$57,0))))),"Check: predecessor case differs",IF(IF(LEN(I58&amp;"")=0,FALSE,NOT(ISNUMBER(INDEX($T$15:$T$57,MATCH(I58,$A$15:$A$57,0))))),"Check: predecessor finish unavailable","Ready")))))))))</x:f>
      </x:c>
      <x:c r="R58" s="18" t="str">
        <x:f>IF(OR(Q58&lt;&gt;"Ready",AND(LEN(G58&amp;"")=0,LEN(I58&amp;"")=0)),"",IF(MAX(IF(LEN(G58&amp;"")=0,0,INDEX($T$15:$T$57,MATCH(G58,$A$15:$A$57,0))+1+H58),IF(LEN(I58&amp;"")=0,0,INDEX($T$15:$T$57,MATCH(I58,$A$15:$A$57,0))+1+J58))&gt;2958465,"Unavailable: date limit",MAX(IF(LEN(G58&amp;"")=0,0,INDEX($T$15:$T$57,MATCH(G58,$A$15:$A$57,0))+1+H58),IF(LEN(I58&amp;"")=0,0,INDEX($T$15:$T$57,MATCH(I58,$A$15:$A$57,0))+1+J58))))</x:f>
      </x:c>
      <x:c r="S58" s="18" t="str">
        <x:f>IF(Q58&lt;&gt;"Ready","",IF(AND(OR(LEN(G58&amp;"")&gt;0,LEN(I58&amp;"")&gt;0),NOT(ISNUMBER(R58))),"",MAX($B$7,IF(LEN(E58&amp;"")=0,0,E58),IF(LEN(R58&amp;"")=0,0,R58))))</x:f>
      </x:c>
      <x:c r="T58" s="18" t="str">
        <x:f>IF(NOT(ISNUMBER(S58)),"",IF(S58+MAX(F58-1,0)&gt;2958465,"",S58+MAX(F58-1,0)))</x:f>
      </x:c>
      <x:c r="U58" s="17" t="str">
        <x:f>IF(NOT(ISNUMBER(T58)),"",T58-IF(LEN(K58&amp;"")=0,$B$8,K58))</x:f>
      </x:c>
      <x:c r="V58" s="17" t="str">
        <x:f>IF(LEN(P58&amp;"")=0,"",IF(P58&lt;&gt;"Recorded","Check: resolve input issue",IF(EXACT(L58,"Cancelled"),"Cancelled",IF(Q58&lt;&gt;"Ready","Check: dependency unresolved",IF(NOT(ISNUMBER(T58)),"Check: date limit exceeded",IF(EXACT(L58,"Complete"),"Complete recorded",IF(EXACT(L58,"Blocked"),"Blocked",IF(T58&lt;$B$9,"Planned finish passed",IF(S58&lt;=$B$9,"Start date reached","Scheduled")))))))))</x:f>
      </x:c>
    </x:row>
    <x:row r="59" ht="52" customHeight="1">
      <x:c r="A59" s="9"/>
      <x:c r="B59" s="9"/>
      <x:c r="C59" s="9"/>
      <x:c r="D59" s="9"/>
      <x:c r="E59" s="10"/>
      <x:c r="F59" s="9"/>
      <x:c r="G59" s="9"/>
      <x:c r="H59" s="9"/>
      <x:c r="I59" s="9"/>
      <x:c r="J59" s="9"/>
      <x:c r="K59" s="10"/>
      <x:c r="L59" s="9"/>
      <x:c r="M59" s="10"/>
      <x:c r="N59" s="9"/>
      <x:c r="O59" s="9"/>
      <x:c r="P59" s="17" t="str">
        <x:f>IF(COUNTA(A59:O59)=0,"",IF(OR(LEN(TRIM(A59&amp;""))=0,NOT(ISTEXT(A59)),NOT(EXACT(A59,TRIM(A59)))),"Check: ID missing or untrimmed",IF(OR(OR(ISNUMBER(FIND("*",A59)),ISNUMBER(FIND("?",A59)),ISNUMBER(FIND("~",A59))),OR(ISNUMBER(FIND("*",G59)),ISNUMBER(FIND("?",G59)),ISNUMBER(FIND("~",G59))),OR(ISNUMBER(FIND("*",I59)),ISNUMBER(FIND("?",I59)),ISNUMBER(FIND("~",I59)))),"Check: ID contains wildcard",IF(COUNTIFS($A$15:$A$74,A59)&gt;1,"Check: duplicate task ID",IF(OR(LEN(TRIM($B$6&amp;""))=0,NOT(IF(ISNUMBER($B$7),AND($B$7&gt;=1,$B$7&lt;=2958465,MOD($B$7,1)=0),FALSE)),NOT(IF(ISNUMBER($B$8),AND($B$8&gt;=1,$B$8&lt;=2958465,MOD($B$8,1)=0),FALSE)),NOT(IF(ISNUMBER($B$9),AND($B$9&gt;=1,$B$9&lt;=2958465,MOD($B$9,1)=0),FALSE)),$B$7&gt;$B$8),"Check: project setup",IF(OR(LEN(TRIM(B59&amp;""))=0,LEN(TRIM(C59&amp;""))=0,LEN(TRIM(D59&amp;""))=0),"Check: core fields missing",IF(NOT(IF(ISNUMBER(F59),AND(F59&gt;=0,F59&lt;=3650,MOD(F59,1)=0),FALSE)),"Check: duration must be whole 0-3650",IF(NOT(OR(EXACT(L59,"Not started"),EXACT(L59,"In progress"),EXACT(L59,"Blocked"),EXACT(L59,"Complete"),EXACT(L59,"Cancelled"))),"Check: task state invalid",IF(OR(AND(LEN(E59&amp;"")&gt;0,NOT(IF(ISNUMBER(E59),AND(E59&gt;=1,E59&lt;=2958465,MOD(E59,1)=0),FALSE))),AND(LEN(K59&amp;"")&gt;0,NOT(IF(ISNUMBER(K59),AND(K59&gt;=1,K59&lt;=2958465,MOD(K59,1)=0),FALSE))),AND(LEN(M59&amp;"")&gt;0,NOT(IF(ISNUMBER(M59),AND(M59&gt;=1,M59&lt;=2958465,MOD(M59,1)=0),FALSE)))),"Check: entered date invalid",IF(OR(AND(LEN(G59&amp;"")&gt;0,OR(LEN(TRIM(G59&amp;""))=0,NOT(ISTEXT(G59)),NOT(EXACT(G59,TRIM(G59))))),AND(LEN(I59&amp;"")&gt;0,OR(LEN(TRIM(I59&amp;""))=0,NOT(ISTEXT(I59)),NOT(EXACT(I59,TRIM(I59)))))),"Check: predecessor ID untrimmed",IF(OR(AND(LEN(G59&amp;"")&gt;0,NOT(IF(ISNUMBER(H59),AND(H59&gt;=0,H59&lt;=3650,MOD(H59,1)=0),FALSE))),AND(LEN(I59&amp;"")&gt;0,NOT(IF(ISNUMBER(J59),AND(J59&gt;=0,J59&lt;=3650,MOD(J59,1)=0),FALSE))),AND(LEN(G59&amp;"")=0,LEN(H59&amp;"")&gt;0),AND(LEN(I59&amp;"")=0,LEN(J59&amp;"")&gt;0)),"Check: lag needs linked predecessor",IF(AND(LEN(G59&amp;"")&gt;0,LEN(I59&amp;"")&gt;0,G59=I59),"Check: predecessor repeated",IF(AND(EXACT(L59,"Complete"),OR(LEN(M59&amp;"")=0,LEN(TRIM(N59&amp;""))=0)),"Check: completion record missing",IF(AND(LEN(M59&amp;"")&gt;0,OR(NOT(EXACT(L59,"Complete")),M59&gt;$B$9,M59&lt;$B$7)),"Check: actual finish inconsistent",IF(AND(NOT(EXACT(L59,"Complete")),LEN(TRIM(O59&amp;""))=0),"Check: next action or reason missing","Recorded")))))))))))))))</x:f>
      </x:c>
      <x:c r="Q59" s="17" t="str">
        <x:f>IF(LEN(P59&amp;"")=0,"",IF(P59&lt;&gt;"Recorded","Check: resolve input issue",IF(EXACT(L59,"Cancelled"),"Cancelled",IF(AND(LEN(G59&amp;"")&gt;0,COUNTIFS($A$15:$A$58,G59)&lt;&gt;1),"Check: predecessor absent or not earlier",IF(IF(LEN(G59&amp;"")=0,FALSE,NOT(EXACT(G59,INDEX($A$15:$A$58,MATCH(G59,$A$15:$A$58,0))))),"Check: predecessor case differs",IF(IF(LEN(G59&amp;"")=0,FALSE,NOT(ISNUMBER(INDEX($T$15:$T$58,MATCH(G59,$A$15:$A$58,0))))),"Check: predecessor finish unavailable",IF(AND(LEN(I59&amp;"")&gt;0,COUNTIFS($A$15:$A$58,I59)&lt;&gt;1),"Check: predecessor absent or not earlier",IF(IF(LEN(I59&amp;"")=0,FALSE,NOT(EXACT(I59,INDEX($A$15:$A$58,MATCH(I59,$A$15:$A$58,0))))),"Check: predecessor case differs",IF(IF(LEN(I59&amp;"")=0,FALSE,NOT(ISNUMBER(INDEX($T$15:$T$58,MATCH(I59,$A$15:$A$58,0))))),"Check: predecessor finish unavailable","Ready")))))))))</x:f>
      </x:c>
      <x:c r="R59" s="18" t="str">
        <x:f>IF(OR(Q59&lt;&gt;"Ready",AND(LEN(G59&amp;"")=0,LEN(I59&amp;"")=0)),"",IF(MAX(IF(LEN(G59&amp;"")=0,0,INDEX($T$15:$T$58,MATCH(G59,$A$15:$A$58,0))+1+H59),IF(LEN(I59&amp;"")=0,0,INDEX($T$15:$T$58,MATCH(I59,$A$15:$A$58,0))+1+J59))&gt;2958465,"Unavailable: date limit",MAX(IF(LEN(G59&amp;"")=0,0,INDEX($T$15:$T$58,MATCH(G59,$A$15:$A$58,0))+1+H59),IF(LEN(I59&amp;"")=0,0,INDEX($T$15:$T$58,MATCH(I59,$A$15:$A$58,0))+1+J59))))</x:f>
      </x:c>
      <x:c r="S59" s="18" t="str">
        <x:f>IF(Q59&lt;&gt;"Ready","",IF(AND(OR(LEN(G59&amp;"")&gt;0,LEN(I59&amp;"")&gt;0),NOT(ISNUMBER(R59))),"",MAX($B$7,IF(LEN(E59&amp;"")=0,0,E59),IF(LEN(R59&amp;"")=0,0,R59))))</x:f>
      </x:c>
      <x:c r="T59" s="18" t="str">
        <x:f>IF(NOT(ISNUMBER(S59)),"",IF(S59+MAX(F59-1,0)&gt;2958465,"",S59+MAX(F59-1,0)))</x:f>
      </x:c>
      <x:c r="U59" s="17" t="str">
        <x:f>IF(NOT(ISNUMBER(T59)),"",T59-IF(LEN(K59&amp;"")=0,$B$8,K59))</x:f>
      </x:c>
      <x:c r="V59" s="17" t="str">
        <x:f>IF(LEN(P59&amp;"")=0,"",IF(P59&lt;&gt;"Recorded","Check: resolve input issue",IF(EXACT(L59,"Cancelled"),"Cancelled",IF(Q59&lt;&gt;"Ready","Check: dependency unresolved",IF(NOT(ISNUMBER(T59)),"Check: date limit exceeded",IF(EXACT(L59,"Complete"),"Complete recorded",IF(EXACT(L59,"Blocked"),"Blocked",IF(T59&lt;$B$9,"Planned finish passed",IF(S59&lt;=$B$9,"Start date reached","Scheduled")))))))))</x:f>
      </x:c>
    </x:row>
    <x:row r="60" ht="52" customHeight="1">
      <x:c r="A60" s="9"/>
      <x:c r="B60" s="9"/>
      <x:c r="C60" s="9"/>
      <x:c r="D60" s="9"/>
      <x:c r="E60" s="10"/>
      <x:c r="F60" s="9"/>
      <x:c r="G60" s="9"/>
      <x:c r="H60" s="9"/>
      <x:c r="I60" s="9"/>
      <x:c r="J60" s="9"/>
      <x:c r="K60" s="10"/>
      <x:c r="L60" s="9"/>
      <x:c r="M60" s="10"/>
      <x:c r="N60" s="9"/>
      <x:c r="O60" s="9"/>
      <x:c r="P60" s="17" t="str">
        <x:f>IF(COUNTA(A60:O60)=0,"",IF(OR(LEN(TRIM(A60&amp;""))=0,NOT(ISTEXT(A60)),NOT(EXACT(A60,TRIM(A60)))),"Check: ID missing or untrimmed",IF(OR(OR(ISNUMBER(FIND("*",A60)),ISNUMBER(FIND("?",A60)),ISNUMBER(FIND("~",A60))),OR(ISNUMBER(FIND("*",G60)),ISNUMBER(FIND("?",G60)),ISNUMBER(FIND("~",G60))),OR(ISNUMBER(FIND("*",I60)),ISNUMBER(FIND("?",I60)),ISNUMBER(FIND("~",I60)))),"Check: ID contains wildcard",IF(COUNTIFS($A$15:$A$74,A60)&gt;1,"Check: duplicate task ID",IF(OR(LEN(TRIM($B$6&amp;""))=0,NOT(IF(ISNUMBER($B$7),AND($B$7&gt;=1,$B$7&lt;=2958465,MOD($B$7,1)=0),FALSE)),NOT(IF(ISNUMBER($B$8),AND($B$8&gt;=1,$B$8&lt;=2958465,MOD($B$8,1)=0),FALSE)),NOT(IF(ISNUMBER($B$9),AND($B$9&gt;=1,$B$9&lt;=2958465,MOD($B$9,1)=0),FALSE)),$B$7&gt;$B$8),"Check: project setup",IF(OR(LEN(TRIM(B60&amp;""))=0,LEN(TRIM(C60&amp;""))=0,LEN(TRIM(D60&amp;""))=0),"Check: core fields missing",IF(NOT(IF(ISNUMBER(F60),AND(F60&gt;=0,F60&lt;=3650,MOD(F60,1)=0),FALSE)),"Check: duration must be whole 0-3650",IF(NOT(OR(EXACT(L60,"Not started"),EXACT(L60,"In progress"),EXACT(L60,"Blocked"),EXACT(L60,"Complete"),EXACT(L60,"Cancelled"))),"Check: task state invalid",IF(OR(AND(LEN(E60&amp;"")&gt;0,NOT(IF(ISNUMBER(E60),AND(E60&gt;=1,E60&lt;=2958465,MOD(E60,1)=0),FALSE))),AND(LEN(K60&amp;"")&gt;0,NOT(IF(ISNUMBER(K60),AND(K60&gt;=1,K60&lt;=2958465,MOD(K60,1)=0),FALSE))),AND(LEN(M60&amp;"")&gt;0,NOT(IF(ISNUMBER(M60),AND(M60&gt;=1,M60&lt;=2958465,MOD(M60,1)=0),FALSE)))),"Check: entered date invalid",IF(OR(AND(LEN(G60&amp;"")&gt;0,OR(LEN(TRIM(G60&amp;""))=0,NOT(ISTEXT(G60)),NOT(EXACT(G60,TRIM(G60))))),AND(LEN(I60&amp;"")&gt;0,OR(LEN(TRIM(I60&amp;""))=0,NOT(ISTEXT(I60)),NOT(EXACT(I60,TRIM(I60)))))),"Check: predecessor ID untrimmed",IF(OR(AND(LEN(G60&amp;"")&gt;0,NOT(IF(ISNUMBER(H60),AND(H60&gt;=0,H60&lt;=3650,MOD(H60,1)=0),FALSE))),AND(LEN(I60&amp;"")&gt;0,NOT(IF(ISNUMBER(J60),AND(J60&gt;=0,J60&lt;=3650,MOD(J60,1)=0),FALSE))),AND(LEN(G60&amp;"")=0,LEN(H60&amp;"")&gt;0),AND(LEN(I60&amp;"")=0,LEN(J60&amp;"")&gt;0)),"Check: lag needs linked predecessor",IF(AND(LEN(G60&amp;"")&gt;0,LEN(I60&amp;"")&gt;0,G60=I60),"Check: predecessor repeated",IF(AND(EXACT(L60,"Complete"),OR(LEN(M60&amp;"")=0,LEN(TRIM(N60&amp;""))=0)),"Check: completion record missing",IF(AND(LEN(M60&amp;"")&gt;0,OR(NOT(EXACT(L60,"Complete")),M60&gt;$B$9,M60&lt;$B$7)),"Check: actual finish inconsistent",IF(AND(NOT(EXACT(L60,"Complete")),LEN(TRIM(O60&amp;""))=0),"Check: next action or reason missing","Recorded")))))))))))))))</x:f>
      </x:c>
      <x:c r="Q60" s="17" t="str">
        <x:f>IF(LEN(P60&amp;"")=0,"",IF(P60&lt;&gt;"Recorded","Check: resolve input issue",IF(EXACT(L60,"Cancelled"),"Cancelled",IF(AND(LEN(G60&amp;"")&gt;0,COUNTIFS($A$15:$A$59,G60)&lt;&gt;1),"Check: predecessor absent or not earlier",IF(IF(LEN(G60&amp;"")=0,FALSE,NOT(EXACT(G60,INDEX($A$15:$A$59,MATCH(G60,$A$15:$A$59,0))))),"Check: predecessor case differs",IF(IF(LEN(G60&amp;"")=0,FALSE,NOT(ISNUMBER(INDEX($T$15:$T$59,MATCH(G60,$A$15:$A$59,0))))),"Check: predecessor finish unavailable",IF(AND(LEN(I60&amp;"")&gt;0,COUNTIFS($A$15:$A$59,I60)&lt;&gt;1),"Check: predecessor absent or not earlier",IF(IF(LEN(I60&amp;"")=0,FALSE,NOT(EXACT(I60,INDEX($A$15:$A$59,MATCH(I60,$A$15:$A$59,0))))),"Check: predecessor case differs",IF(IF(LEN(I60&amp;"")=0,FALSE,NOT(ISNUMBER(INDEX($T$15:$T$59,MATCH(I60,$A$15:$A$59,0))))),"Check: predecessor finish unavailable","Ready")))))))))</x:f>
      </x:c>
      <x:c r="R60" s="18" t="str">
        <x:f>IF(OR(Q60&lt;&gt;"Ready",AND(LEN(G60&amp;"")=0,LEN(I60&amp;"")=0)),"",IF(MAX(IF(LEN(G60&amp;"")=0,0,INDEX($T$15:$T$59,MATCH(G60,$A$15:$A$59,0))+1+H60),IF(LEN(I60&amp;"")=0,0,INDEX($T$15:$T$59,MATCH(I60,$A$15:$A$59,0))+1+J60))&gt;2958465,"Unavailable: date limit",MAX(IF(LEN(G60&amp;"")=0,0,INDEX($T$15:$T$59,MATCH(G60,$A$15:$A$59,0))+1+H60),IF(LEN(I60&amp;"")=0,0,INDEX($T$15:$T$59,MATCH(I60,$A$15:$A$59,0))+1+J60))))</x:f>
      </x:c>
      <x:c r="S60" s="18" t="str">
        <x:f>IF(Q60&lt;&gt;"Ready","",IF(AND(OR(LEN(G60&amp;"")&gt;0,LEN(I60&amp;"")&gt;0),NOT(ISNUMBER(R60))),"",MAX($B$7,IF(LEN(E60&amp;"")=0,0,E60),IF(LEN(R60&amp;"")=0,0,R60))))</x:f>
      </x:c>
      <x:c r="T60" s="18" t="str">
        <x:f>IF(NOT(ISNUMBER(S60)),"",IF(S60+MAX(F60-1,0)&gt;2958465,"",S60+MAX(F60-1,0)))</x:f>
      </x:c>
      <x:c r="U60" s="17" t="str">
        <x:f>IF(NOT(ISNUMBER(T60)),"",T60-IF(LEN(K60&amp;"")=0,$B$8,K60))</x:f>
      </x:c>
      <x:c r="V60" s="17" t="str">
        <x:f>IF(LEN(P60&amp;"")=0,"",IF(P60&lt;&gt;"Recorded","Check: resolve input issue",IF(EXACT(L60,"Cancelled"),"Cancelled",IF(Q60&lt;&gt;"Ready","Check: dependency unresolved",IF(NOT(ISNUMBER(T60)),"Check: date limit exceeded",IF(EXACT(L60,"Complete"),"Complete recorded",IF(EXACT(L60,"Blocked"),"Blocked",IF(T60&lt;$B$9,"Planned finish passed",IF(S60&lt;=$B$9,"Start date reached","Scheduled")))))))))</x:f>
      </x:c>
    </x:row>
    <x:row r="61" ht="52" customHeight="1">
      <x:c r="A61" s="9"/>
      <x:c r="B61" s="9"/>
      <x:c r="C61" s="9"/>
      <x:c r="D61" s="9"/>
      <x:c r="E61" s="10"/>
      <x:c r="F61" s="9"/>
      <x:c r="G61" s="9"/>
      <x:c r="H61" s="9"/>
      <x:c r="I61" s="9"/>
      <x:c r="J61" s="9"/>
      <x:c r="K61" s="10"/>
      <x:c r="L61" s="9"/>
      <x:c r="M61" s="10"/>
      <x:c r="N61" s="9"/>
      <x:c r="O61" s="9"/>
      <x:c r="P61" s="17" t="str">
        <x:f>IF(COUNTA(A61:O61)=0,"",IF(OR(LEN(TRIM(A61&amp;""))=0,NOT(ISTEXT(A61)),NOT(EXACT(A61,TRIM(A61)))),"Check: ID missing or untrimmed",IF(OR(OR(ISNUMBER(FIND("*",A61)),ISNUMBER(FIND("?",A61)),ISNUMBER(FIND("~",A61))),OR(ISNUMBER(FIND("*",G61)),ISNUMBER(FIND("?",G61)),ISNUMBER(FIND("~",G61))),OR(ISNUMBER(FIND("*",I61)),ISNUMBER(FIND("?",I61)),ISNUMBER(FIND("~",I61)))),"Check: ID contains wildcard",IF(COUNTIFS($A$15:$A$74,A61)&gt;1,"Check: duplicate task ID",IF(OR(LEN(TRIM($B$6&amp;""))=0,NOT(IF(ISNUMBER($B$7),AND($B$7&gt;=1,$B$7&lt;=2958465,MOD($B$7,1)=0),FALSE)),NOT(IF(ISNUMBER($B$8),AND($B$8&gt;=1,$B$8&lt;=2958465,MOD($B$8,1)=0),FALSE)),NOT(IF(ISNUMBER($B$9),AND($B$9&gt;=1,$B$9&lt;=2958465,MOD($B$9,1)=0),FALSE)),$B$7&gt;$B$8),"Check: project setup",IF(OR(LEN(TRIM(B61&amp;""))=0,LEN(TRIM(C61&amp;""))=0,LEN(TRIM(D61&amp;""))=0),"Check: core fields missing",IF(NOT(IF(ISNUMBER(F61),AND(F61&gt;=0,F61&lt;=3650,MOD(F61,1)=0),FALSE)),"Check: duration must be whole 0-3650",IF(NOT(OR(EXACT(L61,"Not started"),EXACT(L61,"In progress"),EXACT(L61,"Blocked"),EXACT(L61,"Complete"),EXACT(L61,"Cancelled"))),"Check: task state invalid",IF(OR(AND(LEN(E61&amp;"")&gt;0,NOT(IF(ISNUMBER(E61),AND(E61&gt;=1,E61&lt;=2958465,MOD(E61,1)=0),FALSE))),AND(LEN(K61&amp;"")&gt;0,NOT(IF(ISNUMBER(K61),AND(K61&gt;=1,K61&lt;=2958465,MOD(K61,1)=0),FALSE))),AND(LEN(M61&amp;"")&gt;0,NOT(IF(ISNUMBER(M61),AND(M61&gt;=1,M61&lt;=2958465,MOD(M61,1)=0),FALSE)))),"Check: entered date invalid",IF(OR(AND(LEN(G61&amp;"")&gt;0,OR(LEN(TRIM(G61&amp;""))=0,NOT(ISTEXT(G61)),NOT(EXACT(G61,TRIM(G61))))),AND(LEN(I61&amp;"")&gt;0,OR(LEN(TRIM(I61&amp;""))=0,NOT(ISTEXT(I61)),NOT(EXACT(I61,TRIM(I61)))))),"Check: predecessor ID untrimmed",IF(OR(AND(LEN(G61&amp;"")&gt;0,NOT(IF(ISNUMBER(H61),AND(H61&gt;=0,H61&lt;=3650,MOD(H61,1)=0),FALSE))),AND(LEN(I61&amp;"")&gt;0,NOT(IF(ISNUMBER(J61),AND(J61&gt;=0,J61&lt;=3650,MOD(J61,1)=0),FALSE))),AND(LEN(G61&amp;"")=0,LEN(H61&amp;"")&gt;0),AND(LEN(I61&amp;"")=0,LEN(J61&amp;"")&gt;0)),"Check: lag needs linked predecessor",IF(AND(LEN(G61&amp;"")&gt;0,LEN(I61&amp;"")&gt;0,G61=I61),"Check: predecessor repeated",IF(AND(EXACT(L61,"Complete"),OR(LEN(M61&amp;"")=0,LEN(TRIM(N61&amp;""))=0)),"Check: completion record missing",IF(AND(LEN(M61&amp;"")&gt;0,OR(NOT(EXACT(L61,"Complete")),M61&gt;$B$9,M61&lt;$B$7)),"Check: actual finish inconsistent",IF(AND(NOT(EXACT(L61,"Complete")),LEN(TRIM(O61&amp;""))=0),"Check: next action or reason missing","Recorded")))))))))))))))</x:f>
      </x:c>
      <x:c r="Q61" s="17" t="str">
        <x:f>IF(LEN(P61&amp;"")=0,"",IF(P61&lt;&gt;"Recorded","Check: resolve input issue",IF(EXACT(L61,"Cancelled"),"Cancelled",IF(AND(LEN(G61&amp;"")&gt;0,COUNTIFS($A$15:$A$60,G61)&lt;&gt;1),"Check: predecessor absent or not earlier",IF(IF(LEN(G61&amp;"")=0,FALSE,NOT(EXACT(G61,INDEX($A$15:$A$60,MATCH(G61,$A$15:$A$60,0))))),"Check: predecessor case differs",IF(IF(LEN(G61&amp;"")=0,FALSE,NOT(ISNUMBER(INDEX($T$15:$T$60,MATCH(G61,$A$15:$A$60,0))))),"Check: predecessor finish unavailable",IF(AND(LEN(I61&amp;"")&gt;0,COUNTIFS($A$15:$A$60,I61)&lt;&gt;1),"Check: predecessor absent or not earlier",IF(IF(LEN(I61&amp;"")=0,FALSE,NOT(EXACT(I61,INDEX($A$15:$A$60,MATCH(I61,$A$15:$A$60,0))))),"Check: predecessor case differs",IF(IF(LEN(I61&amp;"")=0,FALSE,NOT(ISNUMBER(INDEX($T$15:$T$60,MATCH(I61,$A$15:$A$60,0))))),"Check: predecessor finish unavailable","Ready")))))))))</x:f>
      </x:c>
      <x:c r="R61" s="18" t="str">
        <x:f>IF(OR(Q61&lt;&gt;"Ready",AND(LEN(G61&amp;"")=0,LEN(I61&amp;"")=0)),"",IF(MAX(IF(LEN(G61&amp;"")=0,0,INDEX($T$15:$T$60,MATCH(G61,$A$15:$A$60,0))+1+H61),IF(LEN(I61&amp;"")=0,0,INDEX($T$15:$T$60,MATCH(I61,$A$15:$A$60,0))+1+J61))&gt;2958465,"Unavailable: date limit",MAX(IF(LEN(G61&amp;"")=0,0,INDEX($T$15:$T$60,MATCH(G61,$A$15:$A$60,0))+1+H61),IF(LEN(I61&amp;"")=0,0,INDEX($T$15:$T$60,MATCH(I61,$A$15:$A$60,0))+1+J61))))</x:f>
      </x:c>
      <x:c r="S61" s="18" t="str">
        <x:f>IF(Q61&lt;&gt;"Ready","",IF(AND(OR(LEN(G61&amp;"")&gt;0,LEN(I61&amp;"")&gt;0),NOT(ISNUMBER(R61))),"",MAX($B$7,IF(LEN(E61&amp;"")=0,0,E61),IF(LEN(R61&amp;"")=0,0,R61))))</x:f>
      </x:c>
      <x:c r="T61" s="18" t="str">
        <x:f>IF(NOT(ISNUMBER(S61)),"",IF(S61+MAX(F61-1,0)&gt;2958465,"",S61+MAX(F61-1,0)))</x:f>
      </x:c>
      <x:c r="U61" s="17" t="str">
        <x:f>IF(NOT(ISNUMBER(T61)),"",T61-IF(LEN(K61&amp;"")=0,$B$8,K61))</x:f>
      </x:c>
      <x:c r="V61" s="17" t="str">
        <x:f>IF(LEN(P61&amp;"")=0,"",IF(P61&lt;&gt;"Recorded","Check: resolve input issue",IF(EXACT(L61,"Cancelled"),"Cancelled",IF(Q61&lt;&gt;"Ready","Check: dependency unresolved",IF(NOT(ISNUMBER(T61)),"Check: date limit exceeded",IF(EXACT(L61,"Complete"),"Complete recorded",IF(EXACT(L61,"Blocked"),"Blocked",IF(T61&lt;$B$9,"Planned finish passed",IF(S61&lt;=$B$9,"Start date reached","Scheduled")))))))))</x:f>
      </x:c>
    </x:row>
    <x:row r="62" ht="52" customHeight="1">
      <x:c r="A62" s="9"/>
      <x:c r="B62" s="9"/>
      <x:c r="C62" s="9"/>
      <x:c r="D62" s="9"/>
      <x:c r="E62" s="10"/>
      <x:c r="F62" s="9"/>
      <x:c r="G62" s="9"/>
      <x:c r="H62" s="9"/>
      <x:c r="I62" s="9"/>
      <x:c r="J62" s="9"/>
      <x:c r="K62" s="10"/>
      <x:c r="L62" s="9"/>
      <x:c r="M62" s="10"/>
      <x:c r="N62" s="9"/>
      <x:c r="O62" s="9"/>
      <x:c r="P62" s="17" t="str">
        <x:f>IF(COUNTA(A62:O62)=0,"",IF(OR(LEN(TRIM(A62&amp;""))=0,NOT(ISTEXT(A62)),NOT(EXACT(A62,TRIM(A62)))),"Check: ID missing or untrimmed",IF(OR(OR(ISNUMBER(FIND("*",A62)),ISNUMBER(FIND("?",A62)),ISNUMBER(FIND("~",A62))),OR(ISNUMBER(FIND("*",G62)),ISNUMBER(FIND("?",G62)),ISNUMBER(FIND("~",G62))),OR(ISNUMBER(FIND("*",I62)),ISNUMBER(FIND("?",I62)),ISNUMBER(FIND("~",I62)))),"Check: ID contains wildcard",IF(COUNTIFS($A$15:$A$74,A62)&gt;1,"Check: duplicate task ID",IF(OR(LEN(TRIM($B$6&amp;""))=0,NOT(IF(ISNUMBER($B$7),AND($B$7&gt;=1,$B$7&lt;=2958465,MOD($B$7,1)=0),FALSE)),NOT(IF(ISNUMBER($B$8),AND($B$8&gt;=1,$B$8&lt;=2958465,MOD($B$8,1)=0),FALSE)),NOT(IF(ISNUMBER($B$9),AND($B$9&gt;=1,$B$9&lt;=2958465,MOD($B$9,1)=0),FALSE)),$B$7&gt;$B$8),"Check: project setup",IF(OR(LEN(TRIM(B62&amp;""))=0,LEN(TRIM(C62&amp;""))=0,LEN(TRIM(D62&amp;""))=0),"Check: core fields missing",IF(NOT(IF(ISNUMBER(F62),AND(F62&gt;=0,F62&lt;=3650,MOD(F62,1)=0),FALSE)),"Check: duration must be whole 0-3650",IF(NOT(OR(EXACT(L62,"Not started"),EXACT(L62,"In progress"),EXACT(L62,"Blocked"),EXACT(L62,"Complete"),EXACT(L62,"Cancelled"))),"Check: task state invalid",IF(OR(AND(LEN(E62&amp;"")&gt;0,NOT(IF(ISNUMBER(E62),AND(E62&gt;=1,E62&lt;=2958465,MOD(E62,1)=0),FALSE))),AND(LEN(K62&amp;"")&gt;0,NOT(IF(ISNUMBER(K62),AND(K62&gt;=1,K62&lt;=2958465,MOD(K62,1)=0),FALSE))),AND(LEN(M62&amp;"")&gt;0,NOT(IF(ISNUMBER(M62),AND(M62&gt;=1,M62&lt;=2958465,MOD(M62,1)=0),FALSE)))),"Check: entered date invalid",IF(OR(AND(LEN(G62&amp;"")&gt;0,OR(LEN(TRIM(G62&amp;""))=0,NOT(ISTEXT(G62)),NOT(EXACT(G62,TRIM(G62))))),AND(LEN(I62&amp;"")&gt;0,OR(LEN(TRIM(I62&amp;""))=0,NOT(ISTEXT(I62)),NOT(EXACT(I62,TRIM(I62)))))),"Check: predecessor ID untrimmed",IF(OR(AND(LEN(G62&amp;"")&gt;0,NOT(IF(ISNUMBER(H62),AND(H62&gt;=0,H62&lt;=3650,MOD(H62,1)=0),FALSE))),AND(LEN(I62&amp;"")&gt;0,NOT(IF(ISNUMBER(J62),AND(J62&gt;=0,J62&lt;=3650,MOD(J62,1)=0),FALSE))),AND(LEN(G62&amp;"")=0,LEN(H62&amp;"")&gt;0),AND(LEN(I62&amp;"")=0,LEN(J62&amp;"")&gt;0)),"Check: lag needs linked predecessor",IF(AND(LEN(G62&amp;"")&gt;0,LEN(I62&amp;"")&gt;0,G62=I62),"Check: predecessor repeated",IF(AND(EXACT(L62,"Complete"),OR(LEN(M62&amp;"")=0,LEN(TRIM(N62&amp;""))=0)),"Check: completion record missing",IF(AND(LEN(M62&amp;"")&gt;0,OR(NOT(EXACT(L62,"Complete")),M62&gt;$B$9,M62&lt;$B$7)),"Check: actual finish inconsistent",IF(AND(NOT(EXACT(L62,"Complete")),LEN(TRIM(O62&amp;""))=0),"Check: next action or reason missing","Recorded")))))))))))))))</x:f>
      </x:c>
      <x:c r="Q62" s="17" t="str">
        <x:f>IF(LEN(P62&amp;"")=0,"",IF(P62&lt;&gt;"Recorded","Check: resolve input issue",IF(EXACT(L62,"Cancelled"),"Cancelled",IF(AND(LEN(G62&amp;"")&gt;0,COUNTIFS($A$15:$A$61,G62)&lt;&gt;1),"Check: predecessor absent or not earlier",IF(IF(LEN(G62&amp;"")=0,FALSE,NOT(EXACT(G62,INDEX($A$15:$A$61,MATCH(G62,$A$15:$A$61,0))))),"Check: predecessor case differs",IF(IF(LEN(G62&amp;"")=0,FALSE,NOT(ISNUMBER(INDEX($T$15:$T$61,MATCH(G62,$A$15:$A$61,0))))),"Check: predecessor finish unavailable",IF(AND(LEN(I62&amp;"")&gt;0,COUNTIFS($A$15:$A$61,I62)&lt;&gt;1),"Check: predecessor absent or not earlier",IF(IF(LEN(I62&amp;"")=0,FALSE,NOT(EXACT(I62,INDEX($A$15:$A$61,MATCH(I62,$A$15:$A$61,0))))),"Check: predecessor case differs",IF(IF(LEN(I62&amp;"")=0,FALSE,NOT(ISNUMBER(INDEX($T$15:$T$61,MATCH(I62,$A$15:$A$61,0))))),"Check: predecessor finish unavailable","Ready")))))))))</x:f>
      </x:c>
      <x:c r="R62" s="18" t="str">
        <x:f>IF(OR(Q62&lt;&gt;"Ready",AND(LEN(G62&amp;"")=0,LEN(I62&amp;"")=0)),"",IF(MAX(IF(LEN(G62&amp;"")=0,0,INDEX($T$15:$T$61,MATCH(G62,$A$15:$A$61,0))+1+H62),IF(LEN(I62&amp;"")=0,0,INDEX($T$15:$T$61,MATCH(I62,$A$15:$A$61,0))+1+J62))&gt;2958465,"Unavailable: date limit",MAX(IF(LEN(G62&amp;"")=0,0,INDEX($T$15:$T$61,MATCH(G62,$A$15:$A$61,0))+1+H62),IF(LEN(I62&amp;"")=0,0,INDEX($T$15:$T$61,MATCH(I62,$A$15:$A$61,0))+1+J62))))</x:f>
      </x:c>
      <x:c r="S62" s="18" t="str">
        <x:f>IF(Q62&lt;&gt;"Ready","",IF(AND(OR(LEN(G62&amp;"")&gt;0,LEN(I62&amp;"")&gt;0),NOT(ISNUMBER(R62))),"",MAX($B$7,IF(LEN(E62&amp;"")=0,0,E62),IF(LEN(R62&amp;"")=0,0,R62))))</x:f>
      </x:c>
      <x:c r="T62" s="18" t="str">
        <x:f>IF(NOT(ISNUMBER(S62)),"",IF(S62+MAX(F62-1,0)&gt;2958465,"",S62+MAX(F62-1,0)))</x:f>
      </x:c>
      <x:c r="U62" s="17" t="str">
        <x:f>IF(NOT(ISNUMBER(T62)),"",T62-IF(LEN(K62&amp;"")=0,$B$8,K62))</x:f>
      </x:c>
      <x:c r="V62" s="17" t="str">
        <x:f>IF(LEN(P62&amp;"")=0,"",IF(P62&lt;&gt;"Recorded","Check: resolve input issue",IF(EXACT(L62,"Cancelled"),"Cancelled",IF(Q62&lt;&gt;"Ready","Check: dependency unresolved",IF(NOT(ISNUMBER(T62)),"Check: date limit exceeded",IF(EXACT(L62,"Complete"),"Complete recorded",IF(EXACT(L62,"Blocked"),"Blocked",IF(T62&lt;$B$9,"Planned finish passed",IF(S62&lt;=$B$9,"Start date reached","Scheduled")))))))))</x:f>
      </x:c>
    </x:row>
    <x:row r="63" ht="52" customHeight="1">
      <x:c r="A63" s="9"/>
      <x:c r="B63" s="9"/>
      <x:c r="C63" s="9"/>
      <x:c r="D63" s="9"/>
      <x:c r="E63" s="10"/>
      <x:c r="F63" s="9"/>
      <x:c r="G63" s="9"/>
      <x:c r="H63" s="9"/>
      <x:c r="I63" s="9"/>
      <x:c r="J63" s="9"/>
      <x:c r="K63" s="10"/>
      <x:c r="L63" s="9"/>
      <x:c r="M63" s="10"/>
      <x:c r="N63" s="9"/>
      <x:c r="O63" s="9"/>
      <x:c r="P63" s="17" t="str">
        <x:f>IF(COUNTA(A63:O63)=0,"",IF(OR(LEN(TRIM(A63&amp;""))=0,NOT(ISTEXT(A63)),NOT(EXACT(A63,TRIM(A63)))),"Check: ID missing or untrimmed",IF(OR(OR(ISNUMBER(FIND("*",A63)),ISNUMBER(FIND("?",A63)),ISNUMBER(FIND("~",A63))),OR(ISNUMBER(FIND("*",G63)),ISNUMBER(FIND("?",G63)),ISNUMBER(FIND("~",G63))),OR(ISNUMBER(FIND("*",I63)),ISNUMBER(FIND("?",I63)),ISNUMBER(FIND("~",I63)))),"Check: ID contains wildcard",IF(COUNTIFS($A$15:$A$74,A63)&gt;1,"Check: duplicate task ID",IF(OR(LEN(TRIM($B$6&amp;""))=0,NOT(IF(ISNUMBER($B$7),AND($B$7&gt;=1,$B$7&lt;=2958465,MOD($B$7,1)=0),FALSE)),NOT(IF(ISNUMBER($B$8),AND($B$8&gt;=1,$B$8&lt;=2958465,MOD($B$8,1)=0),FALSE)),NOT(IF(ISNUMBER($B$9),AND($B$9&gt;=1,$B$9&lt;=2958465,MOD($B$9,1)=0),FALSE)),$B$7&gt;$B$8),"Check: project setup",IF(OR(LEN(TRIM(B63&amp;""))=0,LEN(TRIM(C63&amp;""))=0,LEN(TRIM(D63&amp;""))=0),"Check: core fields missing",IF(NOT(IF(ISNUMBER(F63),AND(F63&gt;=0,F63&lt;=3650,MOD(F63,1)=0),FALSE)),"Check: duration must be whole 0-3650",IF(NOT(OR(EXACT(L63,"Not started"),EXACT(L63,"In progress"),EXACT(L63,"Blocked"),EXACT(L63,"Complete"),EXACT(L63,"Cancelled"))),"Check: task state invalid",IF(OR(AND(LEN(E63&amp;"")&gt;0,NOT(IF(ISNUMBER(E63),AND(E63&gt;=1,E63&lt;=2958465,MOD(E63,1)=0),FALSE))),AND(LEN(K63&amp;"")&gt;0,NOT(IF(ISNUMBER(K63),AND(K63&gt;=1,K63&lt;=2958465,MOD(K63,1)=0),FALSE))),AND(LEN(M63&amp;"")&gt;0,NOT(IF(ISNUMBER(M63),AND(M63&gt;=1,M63&lt;=2958465,MOD(M63,1)=0),FALSE)))),"Check: entered date invalid",IF(OR(AND(LEN(G63&amp;"")&gt;0,OR(LEN(TRIM(G63&amp;""))=0,NOT(ISTEXT(G63)),NOT(EXACT(G63,TRIM(G63))))),AND(LEN(I63&amp;"")&gt;0,OR(LEN(TRIM(I63&amp;""))=0,NOT(ISTEXT(I63)),NOT(EXACT(I63,TRIM(I63)))))),"Check: predecessor ID untrimmed",IF(OR(AND(LEN(G63&amp;"")&gt;0,NOT(IF(ISNUMBER(H63),AND(H63&gt;=0,H63&lt;=3650,MOD(H63,1)=0),FALSE))),AND(LEN(I63&amp;"")&gt;0,NOT(IF(ISNUMBER(J63),AND(J63&gt;=0,J63&lt;=3650,MOD(J63,1)=0),FALSE))),AND(LEN(G63&amp;"")=0,LEN(H63&amp;"")&gt;0),AND(LEN(I63&amp;"")=0,LEN(J63&amp;"")&gt;0)),"Check: lag needs linked predecessor",IF(AND(LEN(G63&amp;"")&gt;0,LEN(I63&amp;"")&gt;0,G63=I63),"Check: predecessor repeated",IF(AND(EXACT(L63,"Complete"),OR(LEN(M63&amp;"")=0,LEN(TRIM(N63&amp;""))=0)),"Check: completion record missing",IF(AND(LEN(M63&amp;"")&gt;0,OR(NOT(EXACT(L63,"Complete")),M63&gt;$B$9,M63&lt;$B$7)),"Check: actual finish inconsistent",IF(AND(NOT(EXACT(L63,"Complete")),LEN(TRIM(O63&amp;""))=0),"Check: next action or reason missing","Recorded")))))))))))))))</x:f>
      </x:c>
      <x:c r="Q63" s="17" t="str">
        <x:f>IF(LEN(P63&amp;"")=0,"",IF(P63&lt;&gt;"Recorded","Check: resolve input issue",IF(EXACT(L63,"Cancelled"),"Cancelled",IF(AND(LEN(G63&amp;"")&gt;0,COUNTIFS($A$15:$A$62,G63)&lt;&gt;1),"Check: predecessor absent or not earlier",IF(IF(LEN(G63&amp;"")=0,FALSE,NOT(EXACT(G63,INDEX($A$15:$A$62,MATCH(G63,$A$15:$A$62,0))))),"Check: predecessor case differs",IF(IF(LEN(G63&amp;"")=0,FALSE,NOT(ISNUMBER(INDEX($T$15:$T$62,MATCH(G63,$A$15:$A$62,0))))),"Check: predecessor finish unavailable",IF(AND(LEN(I63&amp;"")&gt;0,COUNTIFS($A$15:$A$62,I63)&lt;&gt;1),"Check: predecessor absent or not earlier",IF(IF(LEN(I63&amp;"")=0,FALSE,NOT(EXACT(I63,INDEX($A$15:$A$62,MATCH(I63,$A$15:$A$62,0))))),"Check: predecessor case differs",IF(IF(LEN(I63&amp;"")=0,FALSE,NOT(ISNUMBER(INDEX($T$15:$T$62,MATCH(I63,$A$15:$A$62,0))))),"Check: predecessor finish unavailable","Ready")))))))))</x:f>
      </x:c>
      <x:c r="R63" s="18" t="str">
        <x:f>IF(OR(Q63&lt;&gt;"Ready",AND(LEN(G63&amp;"")=0,LEN(I63&amp;"")=0)),"",IF(MAX(IF(LEN(G63&amp;"")=0,0,INDEX($T$15:$T$62,MATCH(G63,$A$15:$A$62,0))+1+H63),IF(LEN(I63&amp;"")=0,0,INDEX($T$15:$T$62,MATCH(I63,$A$15:$A$62,0))+1+J63))&gt;2958465,"Unavailable: date limit",MAX(IF(LEN(G63&amp;"")=0,0,INDEX($T$15:$T$62,MATCH(G63,$A$15:$A$62,0))+1+H63),IF(LEN(I63&amp;"")=0,0,INDEX($T$15:$T$62,MATCH(I63,$A$15:$A$62,0))+1+J63))))</x:f>
      </x:c>
      <x:c r="S63" s="18" t="str">
        <x:f>IF(Q63&lt;&gt;"Ready","",IF(AND(OR(LEN(G63&amp;"")&gt;0,LEN(I63&amp;"")&gt;0),NOT(ISNUMBER(R63))),"",MAX($B$7,IF(LEN(E63&amp;"")=0,0,E63),IF(LEN(R63&amp;"")=0,0,R63))))</x:f>
      </x:c>
      <x:c r="T63" s="18" t="str">
        <x:f>IF(NOT(ISNUMBER(S63)),"",IF(S63+MAX(F63-1,0)&gt;2958465,"",S63+MAX(F63-1,0)))</x:f>
      </x:c>
      <x:c r="U63" s="17" t="str">
        <x:f>IF(NOT(ISNUMBER(T63)),"",T63-IF(LEN(K63&amp;"")=0,$B$8,K63))</x:f>
      </x:c>
      <x:c r="V63" s="17" t="str">
        <x:f>IF(LEN(P63&amp;"")=0,"",IF(P63&lt;&gt;"Recorded","Check: resolve input issue",IF(EXACT(L63,"Cancelled"),"Cancelled",IF(Q63&lt;&gt;"Ready","Check: dependency unresolved",IF(NOT(ISNUMBER(T63)),"Check: date limit exceeded",IF(EXACT(L63,"Complete"),"Complete recorded",IF(EXACT(L63,"Blocked"),"Blocked",IF(T63&lt;$B$9,"Planned finish passed",IF(S63&lt;=$B$9,"Start date reached","Scheduled")))))))))</x:f>
      </x:c>
    </x:row>
    <x:row r="64" ht="52" customHeight="1">
      <x:c r="A64" s="9"/>
      <x:c r="B64" s="9"/>
      <x:c r="C64" s="9"/>
      <x:c r="D64" s="9"/>
      <x:c r="E64" s="10"/>
      <x:c r="F64" s="9"/>
      <x:c r="G64" s="9"/>
      <x:c r="H64" s="9"/>
      <x:c r="I64" s="9"/>
      <x:c r="J64" s="9"/>
      <x:c r="K64" s="10"/>
      <x:c r="L64" s="9"/>
      <x:c r="M64" s="10"/>
      <x:c r="N64" s="9"/>
      <x:c r="O64" s="9"/>
      <x:c r="P64" s="17" t="str">
        <x:f>IF(COUNTA(A64:O64)=0,"",IF(OR(LEN(TRIM(A64&amp;""))=0,NOT(ISTEXT(A64)),NOT(EXACT(A64,TRIM(A64)))),"Check: ID missing or untrimmed",IF(OR(OR(ISNUMBER(FIND("*",A64)),ISNUMBER(FIND("?",A64)),ISNUMBER(FIND("~",A64))),OR(ISNUMBER(FIND("*",G64)),ISNUMBER(FIND("?",G64)),ISNUMBER(FIND("~",G64))),OR(ISNUMBER(FIND("*",I64)),ISNUMBER(FIND("?",I64)),ISNUMBER(FIND("~",I64)))),"Check: ID contains wildcard",IF(COUNTIFS($A$15:$A$74,A64)&gt;1,"Check: duplicate task ID",IF(OR(LEN(TRIM($B$6&amp;""))=0,NOT(IF(ISNUMBER($B$7),AND($B$7&gt;=1,$B$7&lt;=2958465,MOD($B$7,1)=0),FALSE)),NOT(IF(ISNUMBER($B$8),AND($B$8&gt;=1,$B$8&lt;=2958465,MOD($B$8,1)=0),FALSE)),NOT(IF(ISNUMBER($B$9),AND($B$9&gt;=1,$B$9&lt;=2958465,MOD($B$9,1)=0),FALSE)),$B$7&gt;$B$8),"Check: project setup",IF(OR(LEN(TRIM(B64&amp;""))=0,LEN(TRIM(C64&amp;""))=0,LEN(TRIM(D64&amp;""))=0),"Check: core fields missing",IF(NOT(IF(ISNUMBER(F64),AND(F64&gt;=0,F64&lt;=3650,MOD(F64,1)=0),FALSE)),"Check: duration must be whole 0-3650",IF(NOT(OR(EXACT(L64,"Not started"),EXACT(L64,"In progress"),EXACT(L64,"Blocked"),EXACT(L64,"Complete"),EXACT(L64,"Cancelled"))),"Check: task state invalid",IF(OR(AND(LEN(E64&amp;"")&gt;0,NOT(IF(ISNUMBER(E64),AND(E64&gt;=1,E64&lt;=2958465,MOD(E64,1)=0),FALSE))),AND(LEN(K64&amp;"")&gt;0,NOT(IF(ISNUMBER(K64),AND(K64&gt;=1,K64&lt;=2958465,MOD(K64,1)=0),FALSE))),AND(LEN(M64&amp;"")&gt;0,NOT(IF(ISNUMBER(M64),AND(M64&gt;=1,M64&lt;=2958465,MOD(M64,1)=0),FALSE)))),"Check: entered date invalid",IF(OR(AND(LEN(G64&amp;"")&gt;0,OR(LEN(TRIM(G64&amp;""))=0,NOT(ISTEXT(G64)),NOT(EXACT(G64,TRIM(G64))))),AND(LEN(I64&amp;"")&gt;0,OR(LEN(TRIM(I64&amp;""))=0,NOT(ISTEXT(I64)),NOT(EXACT(I64,TRIM(I64)))))),"Check: predecessor ID untrimmed",IF(OR(AND(LEN(G64&amp;"")&gt;0,NOT(IF(ISNUMBER(H64),AND(H64&gt;=0,H64&lt;=3650,MOD(H64,1)=0),FALSE))),AND(LEN(I64&amp;"")&gt;0,NOT(IF(ISNUMBER(J64),AND(J64&gt;=0,J64&lt;=3650,MOD(J64,1)=0),FALSE))),AND(LEN(G64&amp;"")=0,LEN(H64&amp;"")&gt;0),AND(LEN(I64&amp;"")=0,LEN(J64&amp;"")&gt;0)),"Check: lag needs linked predecessor",IF(AND(LEN(G64&amp;"")&gt;0,LEN(I64&amp;"")&gt;0,G64=I64),"Check: predecessor repeated",IF(AND(EXACT(L64,"Complete"),OR(LEN(M64&amp;"")=0,LEN(TRIM(N64&amp;""))=0)),"Check: completion record missing",IF(AND(LEN(M64&amp;"")&gt;0,OR(NOT(EXACT(L64,"Complete")),M64&gt;$B$9,M64&lt;$B$7)),"Check: actual finish inconsistent",IF(AND(NOT(EXACT(L64,"Complete")),LEN(TRIM(O64&amp;""))=0),"Check: next action or reason missing","Recorded")))))))))))))))</x:f>
      </x:c>
      <x:c r="Q64" s="17" t="str">
        <x:f>IF(LEN(P64&amp;"")=0,"",IF(P64&lt;&gt;"Recorded","Check: resolve input issue",IF(EXACT(L64,"Cancelled"),"Cancelled",IF(AND(LEN(G64&amp;"")&gt;0,COUNTIFS($A$15:$A$63,G64)&lt;&gt;1),"Check: predecessor absent or not earlier",IF(IF(LEN(G64&amp;"")=0,FALSE,NOT(EXACT(G64,INDEX($A$15:$A$63,MATCH(G64,$A$15:$A$63,0))))),"Check: predecessor case differs",IF(IF(LEN(G64&amp;"")=0,FALSE,NOT(ISNUMBER(INDEX($T$15:$T$63,MATCH(G64,$A$15:$A$63,0))))),"Check: predecessor finish unavailable",IF(AND(LEN(I64&amp;"")&gt;0,COUNTIFS($A$15:$A$63,I64)&lt;&gt;1),"Check: predecessor absent or not earlier",IF(IF(LEN(I64&amp;"")=0,FALSE,NOT(EXACT(I64,INDEX($A$15:$A$63,MATCH(I64,$A$15:$A$63,0))))),"Check: predecessor case differs",IF(IF(LEN(I64&amp;"")=0,FALSE,NOT(ISNUMBER(INDEX($T$15:$T$63,MATCH(I64,$A$15:$A$63,0))))),"Check: predecessor finish unavailable","Ready")))))))))</x:f>
      </x:c>
      <x:c r="R64" s="18" t="str">
        <x:f>IF(OR(Q64&lt;&gt;"Ready",AND(LEN(G64&amp;"")=0,LEN(I64&amp;"")=0)),"",IF(MAX(IF(LEN(G64&amp;"")=0,0,INDEX($T$15:$T$63,MATCH(G64,$A$15:$A$63,0))+1+H64),IF(LEN(I64&amp;"")=0,0,INDEX($T$15:$T$63,MATCH(I64,$A$15:$A$63,0))+1+J64))&gt;2958465,"Unavailable: date limit",MAX(IF(LEN(G64&amp;"")=0,0,INDEX($T$15:$T$63,MATCH(G64,$A$15:$A$63,0))+1+H64),IF(LEN(I64&amp;"")=0,0,INDEX($T$15:$T$63,MATCH(I64,$A$15:$A$63,0))+1+J64))))</x:f>
      </x:c>
      <x:c r="S64" s="18" t="str">
        <x:f>IF(Q64&lt;&gt;"Ready","",IF(AND(OR(LEN(G64&amp;"")&gt;0,LEN(I64&amp;"")&gt;0),NOT(ISNUMBER(R64))),"",MAX($B$7,IF(LEN(E64&amp;"")=0,0,E64),IF(LEN(R64&amp;"")=0,0,R64))))</x:f>
      </x:c>
      <x:c r="T64" s="18" t="str">
        <x:f>IF(NOT(ISNUMBER(S64)),"",IF(S64+MAX(F64-1,0)&gt;2958465,"",S64+MAX(F64-1,0)))</x:f>
      </x:c>
      <x:c r="U64" s="17" t="str">
        <x:f>IF(NOT(ISNUMBER(T64)),"",T64-IF(LEN(K64&amp;"")=0,$B$8,K64))</x:f>
      </x:c>
      <x:c r="V64" s="17" t="str">
        <x:f>IF(LEN(P64&amp;"")=0,"",IF(P64&lt;&gt;"Recorded","Check: resolve input issue",IF(EXACT(L64,"Cancelled"),"Cancelled",IF(Q64&lt;&gt;"Ready","Check: dependency unresolved",IF(NOT(ISNUMBER(T64)),"Check: date limit exceeded",IF(EXACT(L64,"Complete"),"Complete recorded",IF(EXACT(L64,"Blocked"),"Blocked",IF(T64&lt;$B$9,"Planned finish passed",IF(S64&lt;=$B$9,"Start date reached","Scheduled")))))))))</x:f>
      </x:c>
    </x:row>
    <x:row r="65" ht="52" customHeight="1">
      <x:c r="A65" s="9"/>
      <x:c r="B65" s="9"/>
      <x:c r="C65" s="9"/>
      <x:c r="D65" s="9"/>
      <x:c r="E65" s="10"/>
      <x:c r="F65" s="9"/>
      <x:c r="G65" s="9"/>
      <x:c r="H65" s="9"/>
      <x:c r="I65" s="9"/>
      <x:c r="J65" s="9"/>
      <x:c r="K65" s="10"/>
      <x:c r="L65" s="9"/>
      <x:c r="M65" s="10"/>
      <x:c r="N65" s="9"/>
      <x:c r="O65" s="9"/>
      <x:c r="P65" s="17" t="str">
        <x:f>IF(COUNTA(A65:O65)=0,"",IF(OR(LEN(TRIM(A65&amp;""))=0,NOT(ISTEXT(A65)),NOT(EXACT(A65,TRIM(A65)))),"Check: ID missing or untrimmed",IF(OR(OR(ISNUMBER(FIND("*",A65)),ISNUMBER(FIND("?",A65)),ISNUMBER(FIND("~",A65))),OR(ISNUMBER(FIND("*",G65)),ISNUMBER(FIND("?",G65)),ISNUMBER(FIND("~",G65))),OR(ISNUMBER(FIND("*",I65)),ISNUMBER(FIND("?",I65)),ISNUMBER(FIND("~",I65)))),"Check: ID contains wildcard",IF(COUNTIFS($A$15:$A$74,A65)&gt;1,"Check: duplicate task ID",IF(OR(LEN(TRIM($B$6&amp;""))=0,NOT(IF(ISNUMBER($B$7),AND($B$7&gt;=1,$B$7&lt;=2958465,MOD($B$7,1)=0),FALSE)),NOT(IF(ISNUMBER($B$8),AND($B$8&gt;=1,$B$8&lt;=2958465,MOD($B$8,1)=0),FALSE)),NOT(IF(ISNUMBER($B$9),AND($B$9&gt;=1,$B$9&lt;=2958465,MOD($B$9,1)=0),FALSE)),$B$7&gt;$B$8),"Check: project setup",IF(OR(LEN(TRIM(B65&amp;""))=0,LEN(TRIM(C65&amp;""))=0,LEN(TRIM(D65&amp;""))=0),"Check: core fields missing",IF(NOT(IF(ISNUMBER(F65),AND(F65&gt;=0,F65&lt;=3650,MOD(F65,1)=0),FALSE)),"Check: duration must be whole 0-3650",IF(NOT(OR(EXACT(L65,"Not started"),EXACT(L65,"In progress"),EXACT(L65,"Blocked"),EXACT(L65,"Complete"),EXACT(L65,"Cancelled"))),"Check: task state invalid",IF(OR(AND(LEN(E65&amp;"")&gt;0,NOT(IF(ISNUMBER(E65),AND(E65&gt;=1,E65&lt;=2958465,MOD(E65,1)=0),FALSE))),AND(LEN(K65&amp;"")&gt;0,NOT(IF(ISNUMBER(K65),AND(K65&gt;=1,K65&lt;=2958465,MOD(K65,1)=0),FALSE))),AND(LEN(M65&amp;"")&gt;0,NOT(IF(ISNUMBER(M65),AND(M65&gt;=1,M65&lt;=2958465,MOD(M65,1)=0),FALSE)))),"Check: entered date invalid",IF(OR(AND(LEN(G65&amp;"")&gt;0,OR(LEN(TRIM(G65&amp;""))=0,NOT(ISTEXT(G65)),NOT(EXACT(G65,TRIM(G65))))),AND(LEN(I65&amp;"")&gt;0,OR(LEN(TRIM(I65&amp;""))=0,NOT(ISTEXT(I65)),NOT(EXACT(I65,TRIM(I65)))))),"Check: predecessor ID untrimmed",IF(OR(AND(LEN(G65&amp;"")&gt;0,NOT(IF(ISNUMBER(H65),AND(H65&gt;=0,H65&lt;=3650,MOD(H65,1)=0),FALSE))),AND(LEN(I65&amp;"")&gt;0,NOT(IF(ISNUMBER(J65),AND(J65&gt;=0,J65&lt;=3650,MOD(J65,1)=0),FALSE))),AND(LEN(G65&amp;"")=0,LEN(H65&amp;"")&gt;0),AND(LEN(I65&amp;"")=0,LEN(J65&amp;"")&gt;0)),"Check: lag needs linked predecessor",IF(AND(LEN(G65&amp;"")&gt;0,LEN(I65&amp;"")&gt;0,G65=I65),"Check: predecessor repeated",IF(AND(EXACT(L65,"Complete"),OR(LEN(M65&amp;"")=0,LEN(TRIM(N65&amp;""))=0)),"Check: completion record missing",IF(AND(LEN(M65&amp;"")&gt;0,OR(NOT(EXACT(L65,"Complete")),M65&gt;$B$9,M65&lt;$B$7)),"Check: actual finish inconsistent",IF(AND(NOT(EXACT(L65,"Complete")),LEN(TRIM(O65&amp;""))=0),"Check: next action or reason missing","Recorded")))))))))))))))</x:f>
      </x:c>
      <x:c r="Q65" s="17" t="str">
        <x:f>IF(LEN(P65&amp;"")=0,"",IF(P65&lt;&gt;"Recorded","Check: resolve input issue",IF(EXACT(L65,"Cancelled"),"Cancelled",IF(AND(LEN(G65&amp;"")&gt;0,COUNTIFS($A$15:$A$64,G65)&lt;&gt;1),"Check: predecessor absent or not earlier",IF(IF(LEN(G65&amp;"")=0,FALSE,NOT(EXACT(G65,INDEX($A$15:$A$64,MATCH(G65,$A$15:$A$64,0))))),"Check: predecessor case differs",IF(IF(LEN(G65&amp;"")=0,FALSE,NOT(ISNUMBER(INDEX($T$15:$T$64,MATCH(G65,$A$15:$A$64,0))))),"Check: predecessor finish unavailable",IF(AND(LEN(I65&amp;"")&gt;0,COUNTIFS($A$15:$A$64,I65)&lt;&gt;1),"Check: predecessor absent or not earlier",IF(IF(LEN(I65&amp;"")=0,FALSE,NOT(EXACT(I65,INDEX($A$15:$A$64,MATCH(I65,$A$15:$A$64,0))))),"Check: predecessor case differs",IF(IF(LEN(I65&amp;"")=0,FALSE,NOT(ISNUMBER(INDEX($T$15:$T$64,MATCH(I65,$A$15:$A$64,0))))),"Check: predecessor finish unavailable","Ready")))))))))</x:f>
      </x:c>
      <x:c r="R65" s="18" t="str">
        <x:f>IF(OR(Q65&lt;&gt;"Ready",AND(LEN(G65&amp;"")=0,LEN(I65&amp;"")=0)),"",IF(MAX(IF(LEN(G65&amp;"")=0,0,INDEX($T$15:$T$64,MATCH(G65,$A$15:$A$64,0))+1+H65),IF(LEN(I65&amp;"")=0,0,INDEX($T$15:$T$64,MATCH(I65,$A$15:$A$64,0))+1+J65))&gt;2958465,"Unavailable: date limit",MAX(IF(LEN(G65&amp;"")=0,0,INDEX($T$15:$T$64,MATCH(G65,$A$15:$A$64,0))+1+H65),IF(LEN(I65&amp;"")=0,0,INDEX($T$15:$T$64,MATCH(I65,$A$15:$A$64,0))+1+J65))))</x:f>
      </x:c>
      <x:c r="S65" s="18" t="str">
        <x:f>IF(Q65&lt;&gt;"Ready","",IF(AND(OR(LEN(G65&amp;"")&gt;0,LEN(I65&amp;"")&gt;0),NOT(ISNUMBER(R65))),"",MAX($B$7,IF(LEN(E65&amp;"")=0,0,E65),IF(LEN(R65&amp;"")=0,0,R65))))</x:f>
      </x:c>
      <x:c r="T65" s="18" t="str">
        <x:f>IF(NOT(ISNUMBER(S65)),"",IF(S65+MAX(F65-1,0)&gt;2958465,"",S65+MAX(F65-1,0)))</x:f>
      </x:c>
      <x:c r="U65" s="17" t="str">
        <x:f>IF(NOT(ISNUMBER(T65)),"",T65-IF(LEN(K65&amp;"")=0,$B$8,K65))</x:f>
      </x:c>
      <x:c r="V65" s="17" t="str">
        <x:f>IF(LEN(P65&amp;"")=0,"",IF(P65&lt;&gt;"Recorded","Check: resolve input issue",IF(EXACT(L65,"Cancelled"),"Cancelled",IF(Q65&lt;&gt;"Ready","Check: dependency unresolved",IF(NOT(ISNUMBER(T65)),"Check: date limit exceeded",IF(EXACT(L65,"Complete"),"Complete recorded",IF(EXACT(L65,"Blocked"),"Blocked",IF(T65&lt;$B$9,"Planned finish passed",IF(S65&lt;=$B$9,"Start date reached","Scheduled")))))))))</x:f>
      </x:c>
    </x:row>
    <x:row r="66" ht="52" customHeight="1">
      <x:c r="A66" s="9"/>
      <x:c r="B66" s="9"/>
      <x:c r="C66" s="9"/>
      <x:c r="D66" s="9"/>
      <x:c r="E66" s="10"/>
      <x:c r="F66" s="9"/>
      <x:c r="G66" s="9"/>
      <x:c r="H66" s="9"/>
      <x:c r="I66" s="9"/>
      <x:c r="J66" s="9"/>
      <x:c r="K66" s="10"/>
      <x:c r="L66" s="9"/>
      <x:c r="M66" s="10"/>
      <x:c r="N66" s="9"/>
      <x:c r="O66" s="9"/>
      <x:c r="P66" s="17" t="str">
        <x:f>IF(COUNTA(A66:O66)=0,"",IF(OR(LEN(TRIM(A66&amp;""))=0,NOT(ISTEXT(A66)),NOT(EXACT(A66,TRIM(A66)))),"Check: ID missing or untrimmed",IF(OR(OR(ISNUMBER(FIND("*",A66)),ISNUMBER(FIND("?",A66)),ISNUMBER(FIND("~",A66))),OR(ISNUMBER(FIND("*",G66)),ISNUMBER(FIND("?",G66)),ISNUMBER(FIND("~",G66))),OR(ISNUMBER(FIND("*",I66)),ISNUMBER(FIND("?",I66)),ISNUMBER(FIND("~",I66)))),"Check: ID contains wildcard",IF(COUNTIFS($A$15:$A$74,A66)&gt;1,"Check: duplicate task ID",IF(OR(LEN(TRIM($B$6&amp;""))=0,NOT(IF(ISNUMBER($B$7),AND($B$7&gt;=1,$B$7&lt;=2958465,MOD($B$7,1)=0),FALSE)),NOT(IF(ISNUMBER($B$8),AND($B$8&gt;=1,$B$8&lt;=2958465,MOD($B$8,1)=0),FALSE)),NOT(IF(ISNUMBER($B$9),AND($B$9&gt;=1,$B$9&lt;=2958465,MOD($B$9,1)=0),FALSE)),$B$7&gt;$B$8),"Check: project setup",IF(OR(LEN(TRIM(B66&amp;""))=0,LEN(TRIM(C66&amp;""))=0,LEN(TRIM(D66&amp;""))=0),"Check: core fields missing",IF(NOT(IF(ISNUMBER(F66),AND(F66&gt;=0,F66&lt;=3650,MOD(F66,1)=0),FALSE)),"Check: duration must be whole 0-3650",IF(NOT(OR(EXACT(L66,"Not started"),EXACT(L66,"In progress"),EXACT(L66,"Blocked"),EXACT(L66,"Complete"),EXACT(L66,"Cancelled"))),"Check: task state invalid",IF(OR(AND(LEN(E66&amp;"")&gt;0,NOT(IF(ISNUMBER(E66),AND(E66&gt;=1,E66&lt;=2958465,MOD(E66,1)=0),FALSE))),AND(LEN(K66&amp;"")&gt;0,NOT(IF(ISNUMBER(K66),AND(K66&gt;=1,K66&lt;=2958465,MOD(K66,1)=0),FALSE))),AND(LEN(M66&amp;"")&gt;0,NOT(IF(ISNUMBER(M66),AND(M66&gt;=1,M66&lt;=2958465,MOD(M66,1)=0),FALSE)))),"Check: entered date invalid",IF(OR(AND(LEN(G66&amp;"")&gt;0,OR(LEN(TRIM(G66&amp;""))=0,NOT(ISTEXT(G66)),NOT(EXACT(G66,TRIM(G66))))),AND(LEN(I66&amp;"")&gt;0,OR(LEN(TRIM(I66&amp;""))=0,NOT(ISTEXT(I66)),NOT(EXACT(I66,TRIM(I66)))))),"Check: predecessor ID untrimmed",IF(OR(AND(LEN(G66&amp;"")&gt;0,NOT(IF(ISNUMBER(H66),AND(H66&gt;=0,H66&lt;=3650,MOD(H66,1)=0),FALSE))),AND(LEN(I66&amp;"")&gt;0,NOT(IF(ISNUMBER(J66),AND(J66&gt;=0,J66&lt;=3650,MOD(J66,1)=0),FALSE))),AND(LEN(G66&amp;"")=0,LEN(H66&amp;"")&gt;0),AND(LEN(I66&amp;"")=0,LEN(J66&amp;"")&gt;0)),"Check: lag needs linked predecessor",IF(AND(LEN(G66&amp;"")&gt;0,LEN(I66&amp;"")&gt;0,G66=I66),"Check: predecessor repeated",IF(AND(EXACT(L66,"Complete"),OR(LEN(M66&amp;"")=0,LEN(TRIM(N66&amp;""))=0)),"Check: completion record missing",IF(AND(LEN(M66&amp;"")&gt;0,OR(NOT(EXACT(L66,"Complete")),M66&gt;$B$9,M66&lt;$B$7)),"Check: actual finish inconsistent",IF(AND(NOT(EXACT(L66,"Complete")),LEN(TRIM(O66&amp;""))=0),"Check: next action or reason missing","Recorded")))))))))))))))</x:f>
      </x:c>
      <x:c r="Q66" s="17" t="str">
        <x:f>IF(LEN(P66&amp;"")=0,"",IF(P66&lt;&gt;"Recorded","Check: resolve input issue",IF(EXACT(L66,"Cancelled"),"Cancelled",IF(AND(LEN(G66&amp;"")&gt;0,COUNTIFS($A$15:$A$65,G66)&lt;&gt;1),"Check: predecessor absent or not earlier",IF(IF(LEN(G66&amp;"")=0,FALSE,NOT(EXACT(G66,INDEX($A$15:$A$65,MATCH(G66,$A$15:$A$65,0))))),"Check: predecessor case differs",IF(IF(LEN(G66&amp;"")=0,FALSE,NOT(ISNUMBER(INDEX($T$15:$T$65,MATCH(G66,$A$15:$A$65,0))))),"Check: predecessor finish unavailable",IF(AND(LEN(I66&amp;"")&gt;0,COUNTIFS($A$15:$A$65,I66)&lt;&gt;1),"Check: predecessor absent or not earlier",IF(IF(LEN(I66&amp;"")=0,FALSE,NOT(EXACT(I66,INDEX($A$15:$A$65,MATCH(I66,$A$15:$A$65,0))))),"Check: predecessor case differs",IF(IF(LEN(I66&amp;"")=0,FALSE,NOT(ISNUMBER(INDEX($T$15:$T$65,MATCH(I66,$A$15:$A$65,0))))),"Check: predecessor finish unavailable","Ready")))))))))</x:f>
      </x:c>
      <x:c r="R66" s="18" t="str">
        <x:f>IF(OR(Q66&lt;&gt;"Ready",AND(LEN(G66&amp;"")=0,LEN(I66&amp;"")=0)),"",IF(MAX(IF(LEN(G66&amp;"")=0,0,INDEX($T$15:$T$65,MATCH(G66,$A$15:$A$65,0))+1+H66),IF(LEN(I66&amp;"")=0,0,INDEX($T$15:$T$65,MATCH(I66,$A$15:$A$65,0))+1+J66))&gt;2958465,"Unavailable: date limit",MAX(IF(LEN(G66&amp;"")=0,0,INDEX($T$15:$T$65,MATCH(G66,$A$15:$A$65,0))+1+H66),IF(LEN(I66&amp;"")=0,0,INDEX($T$15:$T$65,MATCH(I66,$A$15:$A$65,0))+1+J66))))</x:f>
      </x:c>
      <x:c r="S66" s="18" t="str">
        <x:f>IF(Q66&lt;&gt;"Ready","",IF(AND(OR(LEN(G66&amp;"")&gt;0,LEN(I66&amp;"")&gt;0),NOT(ISNUMBER(R66))),"",MAX($B$7,IF(LEN(E66&amp;"")=0,0,E66),IF(LEN(R66&amp;"")=0,0,R66))))</x:f>
      </x:c>
      <x:c r="T66" s="18" t="str">
        <x:f>IF(NOT(ISNUMBER(S66)),"",IF(S66+MAX(F66-1,0)&gt;2958465,"",S66+MAX(F66-1,0)))</x:f>
      </x:c>
      <x:c r="U66" s="17" t="str">
        <x:f>IF(NOT(ISNUMBER(T66)),"",T66-IF(LEN(K66&amp;"")=0,$B$8,K66))</x:f>
      </x:c>
      <x:c r="V66" s="17" t="str">
        <x:f>IF(LEN(P66&amp;"")=0,"",IF(P66&lt;&gt;"Recorded","Check: resolve input issue",IF(EXACT(L66,"Cancelled"),"Cancelled",IF(Q66&lt;&gt;"Ready","Check: dependency unresolved",IF(NOT(ISNUMBER(T66)),"Check: date limit exceeded",IF(EXACT(L66,"Complete"),"Complete recorded",IF(EXACT(L66,"Blocked"),"Blocked",IF(T66&lt;$B$9,"Planned finish passed",IF(S66&lt;=$B$9,"Start date reached","Scheduled")))))))))</x:f>
      </x:c>
    </x:row>
    <x:row r="67" ht="52" customHeight="1">
      <x:c r="A67" s="9"/>
      <x:c r="B67" s="9"/>
      <x:c r="C67" s="9"/>
      <x:c r="D67" s="9"/>
      <x:c r="E67" s="10"/>
      <x:c r="F67" s="9"/>
      <x:c r="G67" s="9"/>
      <x:c r="H67" s="9"/>
      <x:c r="I67" s="9"/>
      <x:c r="J67" s="9"/>
      <x:c r="K67" s="10"/>
      <x:c r="L67" s="9"/>
      <x:c r="M67" s="10"/>
      <x:c r="N67" s="9"/>
      <x:c r="O67" s="9"/>
      <x:c r="P67" s="17" t="str">
        <x:f>IF(COUNTA(A67:O67)=0,"",IF(OR(LEN(TRIM(A67&amp;""))=0,NOT(ISTEXT(A67)),NOT(EXACT(A67,TRIM(A67)))),"Check: ID missing or untrimmed",IF(OR(OR(ISNUMBER(FIND("*",A67)),ISNUMBER(FIND("?",A67)),ISNUMBER(FIND("~",A67))),OR(ISNUMBER(FIND("*",G67)),ISNUMBER(FIND("?",G67)),ISNUMBER(FIND("~",G67))),OR(ISNUMBER(FIND("*",I67)),ISNUMBER(FIND("?",I67)),ISNUMBER(FIND("~",I67)))),"Check: ID contains wildcard",IF(COUNTIFS($A$15:$A$74,A67)&gt;1,"Check: duplicate task ID",IF(OR(LEN(TRIM($B$6&amp;""))=0,NOT(IF(ISNUMBER($B$7),AND($B$7&gt;=1,$B$7&lt;=2958465,MOD($B$7,1)=0),FALSE)),NOT(IF(ISNUMBER($B$8),AND($B$8&gt;=1,$B$8&lt;=2958465,MOD($B$8,1)=0),FALSE)),NOT(IF(ISNUMBER($B$9),AND($B$9&gt;=1,$B$9&lt;=2958465,MOD($B$9,1)=0),FALSE)),$B$7&gt;$B$8),"Check: project setup",IF(OR(LEN(TRIM(B67&amp;""))=0,LEN(TRIM(C67&amp;""))=0,LEN(TRIM(D67&amp;""))=0),"Check: core fields missing",IF(NOT(IF(ISNUMBER(F67),AND(F67&gt;=0,F67&lt;=3650,MOD(F67,1)=0),FALSE)),"Check: duration must be whole 0-3650",IF(NOT(OR(EXACT(L67,"Not started"),EXACT(L67,"In progress"),EXACT(L67,"Blocked"),EXACT(L67,"Complete"),EXACT(L67,"Cancelled"))),"Check: task state invalid",IF(OR(AND(LEN(E67&amp;"")&gt;0,NOT(IF(ISNUMBER(E67),AND(E67&gt;=1,E67&lt;=2958465,MOD(E67,1)=0),FALSE))),AND(LEN(K67&amp;"")&gt;0,NOT(IF(ISNUMBER(K67),AND(K67&gt;=1,K67&lt;=2958465,MOD(K67,1)=0),FALSE))),AND(LEN(M67&amp;"")&gt;0,NOT(IF(ISNUMBER(M67),AND(M67&gt;=1,M67&lt;=2958465,MOD(M67,1)=0),FALSE)))),"Check: entered date invalid",IF(OR(AND(LEN(G67&amp;"")&gt;0,OR(LEN(TRIM(G67&amp;""))=0,NOT(ISTEXT(G67)),NOT(EXACT(G67,TRIM(G67))))),AND(LEN(I67&amp;"")&gt;0,OR(LEN(TRIM(I67&amp;""))=0,NOT(ISTEXT(I67)),NOT(EXACT(I67,TRIM(I67)))))),"Check: predecessor ID untrimmed",IF(OR(AND(LEN(G67&amp;"")&gt;0,NOT(IF(ISNUMBER(H67),AND(H67&gt;=0,H67&lt;=3650,MOD(H67,1)=0),FALSE))),AND(LEN(I67&amp;"")&gt;0,NOT(IF(ISNUMBER(J67),AND(J67&gt;=0,J67&lt;=3650,MOD(J67,1)=0),FALSE))),AND(LEN(G67&amp;"")=0,LEN(H67&amp;"")&gt;0),AND(LEN(I67&amp;"")=0,LEN(J67&amp;"")&gt;0)),"Check: lag needs linked predecessor",IF(AND(LEN(G67&amp;"")&gt;0,LEN(I67&amp;"")&gt;0,G67=I67),"Check: predecessor repeated",IF(AND(EXACT(L67,"Complete"),OR(LEN(M67&amp;"")=0,LEN(TRIM(N67&amp;""))=0)),"Check: completion record missing",IF(AND(LEN(M67&amp;"")&gt;0,OR(NOT(EXACT(L67,"Complete")),M67&gt;$B$9,M67&lt;$B$7)),"Check: actual finish inconsistent",IF(AND(NOT(EXACT(L67,"Complete")),LEN(TRIM(O67&amp;""))=0),"Check: next action or reason missing","Recorded")))))))))))))))</x:f>
      </x:c>
      <x:c r="Q67" s="17" t="str">
        <x:f>IF(LEN(P67&amp;"")=0,"",IF(P67&lt;&gt;"Recorded","Check: resolve input issue",IF(EXACT(L67,"Cancelled"),"Cancelled",IF(AND(LEN(G67&amp;"")&gt;0,COUNTIFS($A$15:$A$66,G67)&lt;&gt;1),"Check: predecessor absent or not earlier",IF(IF(LEN(G67&amp;"")=0,FALSE,NOT(EXACT(G67,INDEX($A$15:$A$66,MATCH(G67,$A$15:$A$66,0))))),"Check: predecessor case differs",IF(IF(LEN(G67&amp;"")=0,FALSE,NOT(ISNUMBER(INDEX($T$15:$T$66,MATCH(G67,$A$15:$A$66,0))))),"Check: predecessor finish unavailable",IF(AND(LEN(I67&amp;"")&gt;0,COUNTIFS($A$15:$A$66,I67)&lt;&gt;1),"Check: predecessor absent or not earlier",IF(IF(LEN(I67&amp;"")=0,FALSE,NOT(EXACT(I67,INDEX($A$15:$A$66,MATCH(I67,$A$15:$A$66,0))))),"Check: predecessor case differs",IF(IF(LEN(I67&amp;"")=0,FALSE,NOT(ISNUMBER(INDEX($T$15:$T$66,MATCH(I67,$A$15:$A$66,0))))),"Check: predecessor finish unavailable","Ready")))))))))</x:f>
      </x:c>
      <x:c r="R67" s="18" t="str">
        <x:f>IF(OR(Q67&lt;&gt;"Ready",AND(LEN(G67&amp;"")=0,LEN(I67&amp;"")=0)),"",IF(MAX(IF(LEN(G67&amp;"")=0,0,INDEX($T$15:$T$66,MATCH(G67,$A$15:$A$66,0))+1+H67),IF(LEN(I67&amp;"")=0,0,INDEX($T$15:$T$66,MATCH(I67,$A$15:$A$66,0))+1+J67))&gt;2958465,"Unavailable: date limit",MAX(IF(LEN(G67&amp;"")=0,0,INDEX($T$15:$T$66,MATCH(G67,$A$15:$A$66,0))+1+H67),IF(LEN(I67&amp;"")=0,0,INDEX($T$15:$T$66,MATCH(I67,$A$15:$A$66,0))+1+J67))))</x:f>
      </x:c>
      <x:c r="S67" s="18" t="str">
        <x:f>IF(Q67&lt;&gt;"Ready","",IF(AND(OR(LEN(G67&amp;"")&gt;0,LEN(I67&amp;"")&gt;0),NOT(ISNUMBER(R67))),"",MAX($B$7,IF(LEN(E67&amp;"")=0,0,E67),IF(LEN(R67&amp;"")=0,0,R67))))</x:f>
      </x:c>
      <x:c r="T67" s="18" t="str">
        <x:f>IF(NOT(ISNUMBER(S67)),"",IF(S67+MAX(F67-1,0)&gt;2958465,"",S67+MAX(F67-1,0)))</x:f>
      </x:c>
      <x:c r="U67" s="17" t="str">
        <x:f>IF(NOT(ISNUMBER(T67)),"",T67-IF(LEN(K67&amp;"")=0,$B$8,K67))</x:f>
      </x:c>
      <x:c r="V67" s="17" t="str">
        <x:f>IF(LEN(P67&amp;"")=0,"",IF(P67&lt;&gt;"Recorded","Check: resolve input issue",IF(EXACT(L67,"Cancelled"),"Cancelled",IF(Q67&lt;&gt;"Ready","Check: dependency unresolved",IF(NOT(ISNUMBER(T67)),"Check: date limit exceeded",IF(EXACT(L67,"Complete"),"Complete recorded",IF(EXACT(L67,"Blocked"),"Blocked",IF(T67&lt;$B$9,"Planned finish passed",IF(S67&lt;=$B$9,"Start date reached","Scheduled")))))))))</x:f>
      </x:c>
    </x:row>
    <x:row r="68" ht="52" customHeight="1">
      <x:c r="A68" s="9"/>
      <x:c r="B68" s="9"/>
      <x:c r="C68" s="9"/>
      <x:c r="D68" s="9"/>
      <x:c r="E68" s="10"/>
      <x:c r="F68" s="9"/>
      <x:c r="G68" s="9"/>
      <x:c r="H68" s="9"/>
      <x:c r="I68" s="9"/>
      <x:c r="J68" s="9"/>
      <x:c r="K68" s="10"/>
      <x:c r="L68" s="9"/>
      <x:c r="M68" s="10"/>
      <x:c r="N68" s="9"/>
      <x:c r="O68" s="9"/>
      <x:c r="P68" s="17" t="str">
        <x:f>IF(COUNTA(A68:O68)=0,"",IF(OR(LEN(TRIM(A68&amp;""))=0,NOT(ISTEXT(A68)),NOT(EXACT(A68,TRIM(A68)))),"Check: ID missing or untrimmed",IF(OR(OR(ISNUMBER(FIND("*",A68)),ISNUMBER(FIND("?",A68)),ISNUMBER(FIND("~",A68))),OR(ISNUMBER(FIND("*",G68)),ISNUMBER(FIND("?",G68)),ISNUMBER(FIND("~",G68))),OR(ISNUMBER(FIND("*",I68)),ISNUMBER(FIND("?",I68)),ISNUMBER(FIND("~",I68)))),"Check: ID contains wildcard",IF(COUNTIFS($A$15:$A$74,A68)&gt;1,"Check: duplicate task ID",IF(OR(LEN(TRIM($B$6&amp;""))=0,NOT(IF(ISNUMBER($B$7),AND($B$7&gt;=1,$B$7&lt;=2958465,MOD($B$7,1)=0),FALSE)),NOT(IF(ISNUMBER($B$8),AND($B$8&gt;=1,$B$8&lt;=2958465,MOD($B$8,1)=0),FALSE)),NOT(IF(ISNUMBER($B$9),AND($B$9&gt;=1,$B$9&lt;=2958465,MOD($B$9,1)=0),FALSE)),$B$7&gt;$B$8),"Check: project setup",IF(OR(LEN(TRIM(B68&amp;""))=0,LEN(TRIM(C68&amp;""))=0,LEN(TRIM(D68&amp;""))=0),"Check: core fields missing",IF(NOT(IF(ISNUMBER(F68),AND(F68&gt;=0,F68&lt;=3650,MOD(F68,1)=0),FALSE)),"Check: duration must be whole 0-3650",IF(NOT(OR(EXACT(L68,"Not started"),EXACT(L68,"In progress"),EXACT(L68,"Blocked"),EXACT(L68,"Complete"),EXACT(L68,"Cancelled"))),"Check: task state invalid",IF(OR(AND(LEN(E68&amp;"")&gt;0,NOT(IF(ISNUMBER(E68),AND(E68&gt;=1,E68&lt;=2958465,MOD(E68,1)=0),FALSE))),AND(LEN(K68&amp;"")&gt;0,NOT(IF(ISNUMBER(K68),AND(K68&gt;=1,K68&lt;=2958465,MOD(K68,1)=0),FALSE))),AND(LEN(M68&amp;"")&gt;0,NOT(IF(ISNUMBER(M68),AND(M68&gt;=1,M68&lt;=2958465,MOD(M68,1)=0),FALSE)))),"Check: entered date invalid",IF(OR(AND(LEN(G68&amp;"")&gt;0,OR(LEN(TRIM(G68&amp;""))=0,NOT(ISTEXT(G68)),NOT(EXACT(G68,TRIM(G68))))),AND(LEN(I68&amp;"")&gt;0,OR(LEN(TRIM(I68&amp;""))=0,NOT(ISTEXT(I68)),NOT(EXACT(I68,TRIM(I68)))))),"Check: predecessor ID untrimmed",IF(OR(AND(LEN(G68&amp;"")&gt;0,NOT(IF(ISNUMBER(H68),AND(H68&gt;=0,H68&lt;=3650,MOD(H68,1)=0),FALSE))),AND(LEN(I68&amp;"")&gt;0,NOT(IF(ISNUMBER(J68),AND(J68&gt;=0,J68&lt;=3650,MOD(J68,1)=0),FALSE))),AND(LEN(G68&amp;"")=0,LEN(H68&amp;"")&gt;0),AND(LEN(I68&amp;"")=0,LEN(J68&amp;"")&gt;0)),"Check: lag needs linked predecessor",IF(AND(LEN(G68&amp;"")&gt;0,LEN(I68&amp;"")&gt;0,G68=I68),"Check: predecessor repeated",IF(AND(EXACT(L68,"Complete"),OR(LEN(M68&amp;"")=0,LEN(TRIM(N68&amp;""))=0)),"Check: completion record missing",IF(AND(LEN(M68&amp;"")&gt;0,OR(NOT(EXACT(L68,"Complete")),M68&gt;$B$9,M68&lt;$B$7)),"Check: actual finish inconsistent",IF(AND(NOT(EXACT(L68,"Complete")),LEN(TRIM(O68&amp;""))=0),"Check: next action or reason missing","Recorded")))))))))))))))</x:f>
      </x:c>
      <x:c r="Q68" s="17" t="str">
        <x:f>IF(LEN(P68&amp;"")=0,"",IF(P68&lt;&gt;"Recorded","Check: resolve input issue",IF(EXACT(L68,"Cancelled"),"Cancelled",IF(AND(LEN(G68&amp;"")&gt;0,COUNTIFS($A$15:$A$67,G68)&lt;&gt;1),"Check: predecessor absent or not earlier",IF(IF(LEN(G68&amp;"")=0,FALSE,NOT(EXACT(G68,INDEX($A$15:$A$67,MATCH(G68,$A$15:$A$67,0))))),"Check: predecessor case differs",IF(IF(LEN(G68&amp;"")=0,FALSE,NOT(ISNUMBER(INDEX($T$15:$T$67,MATCH(G68,$A$15:$A$67,0))))),"Check: predecessor finish unavailable",IF(AND(LEN(I68&amp;"")&gt;0,COUNTIFS($A$15:$A$67,I68)&lt;&gt;1),"Check: predecessor absent or not earlier",IF(IF(LEN(I68&amp;"")=0,FALSE,NOT(EXACT(I68,INDEX($A$15:$A$67,MATCH(I68,$A$15:$A$67,0))))),"Check: predecessor case differs",IF(IF(LEN(I68&amp;"")=0,FALSE,NOT(ISNUMBER(INDEX($T$15:$T$67,MATCH(I68,$A$15:$A$67,0))))),"Check: predecessor finish unavailable","Ready")))))))))</x:f>
      </x:c>
      <x:c r="R68" s="18" t="str">
        <x:f>IF(OR(Q68&lt;&gt;"Ready",AND(LEN(G68&amp;"")=0,LEN(I68&amp;"")=0)),"",IF(MAX(IF(LEN(G68&amp;"")=0,0,INDEX($T$15:$T$67,MATCH(G68,$A$15:$A$67,0))+1+H68),IF(LEN(I68&amp;"")=0,0,INDEX($T$15:$T$67,MATCH(I68,$A$15:$A$67,0))+1+J68))&gt;2958465,"Unavailable: date limit",MAX(IF(LEN(G68&amp;"")=0,0,INDEX($T$15:$T$67,MATCH(G68,$A$15:$A$67,0))+1+H68),IF(LEN(I68&amp;"")=0,0,INDEX($T$15:$T$67,MATCH(I68,$A$15:$A$67,0))+1+J68))))</x:f>
      </x:c>
      <x:c r="S68" s="18" t="str">
        <x:f>IF(Q68&lt;&gt;"Ready","",IF(AND(OR(LEN(G68&amp;"")&gt;0,LEN(I68&amp;"")&gt;0),NOT(ISNUMBER(R68))),"",MAX($B$7,IF(LEN(E68&amp;"")=0,0,E68),IF(LEN(R68&amp;"")=0,0,R68))))</x:f>
      </x:c>
      <x:c r="T68" s="18" t="str">
        <x:f>IF(NOT(ISNUMBER(S68)),"",IF(S68+MAX(F68-1,0)&gt;2958465,"",S68+MAX(F68-1,0)))</x:f>
      </x:c>
      <x:c r="U68" s="17" t="str">
        <x:f>IF(NOT(ISNUMBER(T68)),"",T68-IF(LEN(K68&amp;"")=0,$B$8,K68))</x:f>
      </x:c>
      <x:c r="V68" s="17" t="str">
        <x:f>IF(LEN(P68&amp;"")=0,"",IF(P68&lt;&gt;"Recorded","Check: resolve input issue",IF(EXACT(L68,"Cancelled"),"Cancelled",IF(Q68&lt;&gt;"Ready","Check: dependency unresolved",IF(NOT(ISNUMBER(T68)),"Check: date limit exceeded",IF(EXACT(L68,"Complete"),"Complete recorded",IF(EXACT(L68,"Blocked"),"Blocked",IF(T68&lt;$B$9,"Planned finish passed",IF(S68&lt;=$B$9,"Start date reached","Scheduled")))))))))</x:f>
      </x:c>
    </x:row>
    <x:row r="69" ht="52" customHeight="1">
      <x:c r="A69" s="9"/>
      <x:c r="B69" s="9"/>
      <x:c r="C69" s="9"/>
      <x:c r="D69" s="9"/>
      <x:c r="E69" s="10"/>
      <x:c r="F69" s="9"/>
      <x:c r="G69" s="9"/>
      <x:c r="H69" s="9"/>
      <x:c r="I69" s="9"/>
      <x:c r="J69" s="9"/>
      <x:c r="K69" s="10"/>
      <x:c r="L69" s="9"/>
      <x:c r="M69" s="10"/>
      <x:c r="N69" s="9"/>
      <x:c r="O69" s="9"/>
      <x:c r="P69" s="17" t="str">
        <x:f>IF(COUNTA(A69:O69)=0,"",IF(OR(LEN(TRIM(A69&amp;""))=0,NOT(ISTEXT(A69)),NOT(EXACT(A69,TRIM(A69)))),"Check: ID missing or untrimmed",IF(OR(OR(ISNUMBER(FIND("*",A69)),ISNUMBER(FIND("?",A69)),ISNUMBER(FIND("~",A69))),OR(ISNUMBER(FIND("*",G69)),ISNUMBER(FIND("?",G69)),ISNUMBER(FIND("~",G69))),OR(ISNUMBER(FIND("*",I69)),ISNUMBER(FIND("?",I69)),ISNUMBER(FIND("~",I69)))),"Check: ID contains wildcard",IF(COUNTIFS($A$15:$A$74,A69)&gt;1,"Check: duplicate task ID",IF(OR(LEN(TRIM($B$6&amp;""))=0,NOT(IF(ISNUMBER($B$7),AND($B$7&gt;=1,$B$7&lt;=2958465,MOD($B$7,1)=0),FALSE)),NOT(IF(ISNUMBER($B$8),AND($B$8&gt;=1,$B$8&lt;=2958465,MOD($B$8,1)=0),FALSE)),NOT(IF(ISNUMBER($B$9),AND($B$9&gt;=1,$B$9&lt;=2958465,MOD($B$9,1)=0),FALSE)),$B$7&gt;$B$8),"Check: project setup",IF(OR(LEN(TRIM(B69&amp;""))=0,LEN(TRIM(C69&amp;""))=0,LEN(TRIM(D69&amp;""))=0),"Check: core fields missing",IF(NOT(IF(ISNUMBER(F69),AND(F69&gt;=0,F69&lt;=3650,MOD(F69,1)=0),FALSE)),"Check: duration must be whole 0-3650",IF(NOT(OR(EXACT(L69,"Not started"),EXACT(L69,"In progress"),EXACT(L69,"Blocked"),EXACT(L69,"Complete"),EXACT(L69,"Cancelled"))),"Check: task state invalid",IF(OR(AND(LEN(E69&amp;"")&gt;0,NOT(IF(ISNUMBER(E69),AND(E69&gt;=1,E69&lt;=2958465,MOD(E69,1)=0),FALSE))),AND(LEN(K69&amp;"")&gt;0,NOT(IF(ISNUMBER(K69),AND(K69&gt;=1,K69&lt;=2958465,MOD(K69,1)=0),FALSE))),AND(LEN(M69&amp;"")&gt;0,NOT(IF(ISNUMBER(M69),AND(M69&gt;=1,M69&lt;=2958465,MOD(M69,1)=0),FALSE)))),"Check: entered date invalid",IF(OR(AND(LEN(G69&amp;"")&gt;0,OR(LEN(TRIM(G69&amp;""))=0,NOT(ISTEXT(G69)),NOT(EXACT(G69,TRIM(G69))))),AND(LEN(I69&amp;"")&gt;0,OR(LEN(TRIM(I69&amp;""))=0,NOT(ISTEXT(I69)),NOT(EXACT(I69,TRIM(I69)))))),"Check: predecessor ID untrimmed",IF(OR(AND(LEN(G69&amp;"")&gt;0,NOT(IF(ISNUMBER(H69),AND(H69&gt;=0,H69&lt;=3650,MOD(H69,1)=0),FALSE))),AND(LEN(I69&amp;"")&gt;0,NOT(IF(ISNUMBER(J69),AND(J69&gt;=0,J69&lt;=3650,MOD(J69,1)=0),FALSE))),AND(LEN(G69&amp;"")=0,LEN(H69&amp;"")&gt;0),AND(LEN(I69&amp;"")=0,LEN(J69&amp;"")&gt;0)),"Check: lag needs linked predecessor",IF(AND(LEN(G69&amp;"")&gt;0,LEN(I69&amp;"")&gt;0,G69=I69),"Check: predecessor repeated",IF(AND(EXACT(L69,"Complete"),OR(LEN(M69&amp;"")=0,LEN(TRIM(N69&amp;""))=0)),"Check: completion record missing",IF(AND(LEN(M69&amp;"")&gt;0,OR(NOT(EXACT(L69,"Complete")),M69&gt;$B$9,M69&lt;$B$7)),"Check: actual finish inconsistent",IF(AND(NOT(EXACT(L69,"Complete")),LEN(TRIM(O69&amp;""))=0),"Check: next action or reason missing","Recorded")))))))))))))))</x:f>
      </x:c>
      <x:c r="Q69" s="17" t="str">
        <x:f>IF(LEN(P69&amp;"")=0,"",IF(P69&lt;&gt;"Recorded","Check: resolve input issue",IF(EXACT(L69,"Cancelled"),"Cancelled",IF(AND(LEN(G69&amp;"")&gt;0,COUNTIFS($A$15:$A$68,G69)&lt;&gt;1),"Check: predecessor absent or not earlier",IF(IF(LEN(G69&amp;"")=0,FALSE,NOT(EXACT(G69,INDEX($A$15:$A$68,MATCH(G69,$A$15:$A$68,0))))),"Check: predecessor case differs",IF(IF(LEN(G69&amp;"")=0,FALSE,NOT(ISNUMBER(INDEX($T$15:$T$68,MATCH(G69,$A$15:$A$68,0))))),"Check: predecessor finish unavailable",IF(AND(LEN(I69&amp;"")&gt;0,COUNTIFS($A$15:$A$68,I69)&lt;&gt;1),"Check: predecessor absent or not earlier",IF(IF(LEN(I69&amp;"")=0,FALSE,NOT(EXACT(I69,INDEX($A$15:$A$68,MATCH(I69,$A$15:$A$68,0))))),"Check: predecessor case differs",IF(IF(LEN(I69&amp;"")=0,FALSE,NOT(ISNUMBER(INDEX($T$15:$T$68,MATCH(I69,$A$15:$A$68,0))))),"Check: predecessor finish unavailable","Ready")))))))))</x:f>
      </x:c>
      <x:c r="R69" s="18" t="str">
        <x:f>IF(OR(Q69&lt;&gt;"Ready",AND(LEN(G69&amp;"")=0,LEN(I69&amp;"")=0)),"",IF(MAX(IF(LEN(G69&amp;"")=0,0,INDEX($T$15:$T$68,MATCH(G69,$A$15:$A$68,0))+1+H69),IF(LEN(I69&amp;"")=0,0,INDEX($T$15:$T$68,MATCH(I69,$A$15:$A$68,0))+1+J69))&gt;2958465,"Unavailable: date limit",MAX(IF(LEN(G69&amp;"")=0,0,INDEX($T$15:$T$68,MATCH(G69,$A$15:$A$68,0))+1+H69),IF(LEN(I69&amp;"")=0,0,INDEX($T$15:$T$68,MATCH(I69,$A$15:$A$68,0))+1+J69))))</x:f>
      </x:c>
      <x:c r="S69" s="18" t="str">
        <x:f>IF(Q69&lt;&gt;"Ready","",IF(AND(OR(LEN(G69&amp;"")&gt;0,LEN(I69&amp;"")&gt;0),NOT(ISNUMBER(R69))),"",MAX($B$7,IF(LEN(E69&amp;"")=0,0,E69),IF(LEN(R69&amp;"")=0,0,R69))))</x:f>
      </x:c>
      <x:c r="T69" s="18" t="str">
        <x:f>IF(NOT(ISNUMBER(S69)),"",IF(S69+MAX(F69-1,0)&gt;2958465,"",S69+MAX(F69-1,0)))</x:f>
      </x:c>
      <x:c r="U69" s="17" t="str">
        <x:f>IF(NOT(ISNUMBER(T69)),"",T69-IF(LEN(K69&amp;"")=0,$B$8,K69))</x:f>
      </x:c>
      <x:c r="V69" s="17" t="str">
        <x:f>IF(LEN(P69&amp;"")=0,"",IF(P69&lt;&gt;"Recorded","Check: resolve input issue",IF(EXACT(L69,"Cancelled"),"Cancelled",IF(Q69&lt;&gt;"Ready","Check: dependency unresolved",IF(NOT(ISNUMBER(T69)),"Check: date limit exceeded",IF(EXACT(L69,"Complete"),"Complete recorded",IF(EXACT(L69,"Blocked"),"Blocked",IF(T69&lt;$B$9,"Planned finish passed",IF(S69&lt;=$B$9,"Start date reached","Scheduled")))))))))</x:f>
      </x:c>
    </x:row>
    <x:row r="70" ht="52" customHeight="1">
      <x:c r="A70" s="9"/>
      <x:c r="B70" s="9"/>
      <x:c r="C70" s="9"/>
      <x:c r="D70" s="9"/>
      <x:c r="E70" s="10"/>
      <x:c r="F70" s="9"/>
      <x:c r="G70" s="9"/>
      <x:c r="H70" s="9"/>
      <x:c r="I70" s="9"/>
      <x:c r="J70" s="9"/>
      <x:c r="K70" s="10"/>
      <x:c r="L70" s="9"/>
      <x:c r="M70" s="10"/>
      <x:c r="N70" s="9"/>
      <x:c r="O70" s="9"/>
      <x:c r="P70" s="17" t="str">
        <x:f>IF(COUNTA(A70:O70)=0,"",IF(OR(LEN(TRIM(A70&amp;""))=0,NOT(ISTEXT(A70)),NOT(EXACT(A70,TRIM(A70)))),"Check: ID missing or untrimmed",IF(OR(OR(ISNUMBER(FIND("*",A70)),ISNUMBER(FIND("?",A70)),ISNUMBER(FIND("~",A70))),OR(ISNUMBER(FIND("*",G70)),ISNUMBER(FIND("?",G70)),ISNUMBER(FIND("~",G70))),OR(ISNUMBER(FIND("*",I70)),ISNUMBER(FIND("?",I70)),ISNUMBER(FIND("~",I70)))),"Check: ID contains wildcard",IF(COUNTIFS($A$15:$A$74,A70)&gt;1,"Check: duplicate task ID",IF(OR(LEN(TRIM($B$6&amp;""))=0,NOT(IF(ISNUMBER($B$7),AND($B$7&gt;=1,$B$7&lt;=2958465,MOD($B$7,1)=0),FALSE)),NOT(IF(ISNUMBER($B$8),AND($B$8&gt;=1,$B$8&lt;=2958465,MOD($B$8,1)=0),FALSE)),NOT(IF(ISNUMBER($B$9),AND($B$9&gt;=1,$B$9&lt;=2958465,MOD($B$9,1)=0),FALSE)),$B$7&gt;$B$8),"Check: project setup",IF(OR(LEN(TRIM(B70&amp;""))=0,LEN(TRIM(C70&amp;""))=0,LEN(TRIM(D70&amp;""))=0),"Check: core fields missing",IF(NOT(IF(ISNUMBER(F70),AND(F70&gt;=0,F70&lt;=3650,MOD(F70,1)=0),FALSE)),"Check: duration must be whole 0-3650",IF(NOT(OR(EXACT(L70,"Not started"),EXACT(L70,"In progress"),EXACT(L70,"Blocked"),EXACT(L70,"Complete"),EXACT(L70,"Cancelled"))),"Check: task state invalid",IF(OR(AND(LEN(E70&amp;"")&gt;0,NOT(IF(ISNUMBER(E70),AND(E70&gt;=1,E70&lt;=2958465,MOD(E70,1)=0),FALSE))),AND(LEN(K70&amp;"")&gt;0,NOT(IF(ISNUMBER(K70),AND(K70&gt;=1,K70&lt;=2958465,MOD(K70,1)=0),FALSE))),AND(LEN(M70&amp;"")&gt;0,NOT(IF(ISNUMBER(M70),AND(M70&gt;=1,M70&lt;=2958465,MOD(M70,1)=0),FALSE)))),"Check: entered date invalid",IF(OR(AND(LEN(G70&amp;"")&gt;0,OR(LEN(TRIM(G70&amp;""))=0,NOT(ISTEXT(G70)),NOT(EXACT(G70,TRIM(G70))))),AND(LEN(I70&amp;"")&gt;0,OR(LEN(TRIM(I70&amp;""))=0,NOT(ISTEXT(I70)),NOT(EXACT(I70,TRIM(I70)))))),"Check: predecessor ID untrimmed",IF(OR(AND(LEN(G70&amp;"")&gt;0,NOT(IF(ISNUMBER(H70),AND(H70&gt;=0,H70&lt;=3650,MOD(H70,1)=0),FALSE))),AND(LEN(I70&amp;"")&gt;0,NOT(IF(ISNUMBER(J70),AND(J70&gt;=0,J70&lt;=3650,MOD(J70,1)=0),FALSE))),AND(LEN(G70&amp;"")=0,LEN(H70&amp;"")&gt;0),AND(LEN(I70&amp;"")=0,LEN(J70&amp;"")&gt;0)),"Check: lag needs linked predecessor",IF(AND(LEN(G70&amp;"")&gt;0,LEN(I70&amp;"")&gt;0,G70=I70),"Check: predecessor repeated",IF(AND(EXACT(L70,"Complete"),OR(LEN(M70&amp;"")=0,LEN(TRIM(N70&amp;""))=0)),"Check: completion record missing",IF(AND(LEN(M70&amp;"")&gt;0,OR(NOT(EXACT(L70,"Complete")),M70&gt;$B$9,M70&lt;$B$7)),"Check: actual finish inconsistent",IF(AND(NOT(EXACT(L70,"Complete")),LEN(TRIM(O70&amp;""))=0),"Check: next action or reason missing","Recorded")))))))))))))))</x:f>
      </x:c>
      <x:c r="Q70" s="17" t="str">
        <x:f>IF(LEN(P70&amp;"")=0,"",IF(P70&lt;&gt;"Recorded","Check: resolve input issue",IF(EXACT(L70,"Cancelled"),"Cancelled",IF(AND(LEN(G70&amp;"")&gt;0,COUNTIFS($A$15:$A$69,G70)&lt;&gt;1),"Check: predecessor absent or not earlier",IF(IF(LEN(G70&amp;"")=0,FALSE,NOT(EXACT(G70,INDEX($A$15:$A$69,MATCH(G70,$A$15:$A$69,0))))),"Check: predecessor case differs",IF(IF(LEN(G70&amp;"")=0,FALSE,NOT(ISNUMBER(INDEX($T$15:$T$69,MATCH(G70,$A$15:$A$69,0))))),"Check: predecessor finish unavailable",IF(AND(LEN(I70&amp;"")&gt;0,COUNTIFS($A$15:$A$69,I70)&lt;&gt;1),"Check: predecessor absent or not earlier",IF(IF(LEN(I70&amp;"")=0,FALSE,NOT(EXACT(I70,INDEX($A$15:$A$69,MATCH(I70,$A$15:$A$69,0))))),"Check: predecessor case differs",IF(IF(LEN(I70&amp;"")=0,FALSE,NOT(ISNUMBER(INDEX($T$15:$T$69,MATCH(I70,$A$15:$A$69,0))))),"Check: predecessor finish unavailable","Ready")))))))))</x:f>
      </x:c>
      <x:c r="R70" s="18" t="str">
        <x:f>IF(OR(Q70&lt;&gt;"Ready",AND(LEN(G70&amp;"")=0,LEN(I70&amp;"")=0)),"",IF(MAX(IF(LEN(G70&amp;"")=0,0,INDEX($T$15:$T$69,MATCH(G70,$A$15:$A$69,0))+1+H70),IF(LEN(I70&amp;"")=0,0,INDEX($T$15:$T$69,MATCH(I70,$A$15:$A$69,0))+1+J70))&gt;2958465,"Unavailable: date limit",MAX(IF(LEN(G70&amp;"")=0,0,INDEX($T$15:$T$69,MATCH(G70,$A$15:$A$69,0))+1+H70),IF(LEN(I70&amp;"")=0,0,INDEX($T$15:$T$69,MATCH(I70,$A$15:$A$69,0))+1+J70))))</x:f>
      </x:c>
      <x:c r="S70" s="18" t="str">
        <x:f>IF(Q70&lt;&gt;"Ready","",IF(AND(OR(LEN(G70&amp;"")&gt;0,LEN(I70&amp;"")&gt;0),NOT(ISNUMBER(R70))),"",MAX($B$7,IF(LEN(E70&amp;"")=0,0,E70),IF(LEN(R70&amp;"")=0,0,R70))))</x:f>
      </x:c>
      <x:c r="T70" s="18" t="str">
        <x:f>IF(NOT(ISNUMBER(S70)),"",IF(S70+MAX(F70-1,0)&gt;2958465,"",S70+MAX(F70-1,0)))</x:f>
      </x:c>
      <x:c r="U70" s="17" t="str">
        <x:f>IF(NOT(ISNUMBER(T70)),"",T70-IF(LEN(K70&amp;"")=0,$B$8,K70))</x:f>
      </x:c>
      <x:c r="V70" s="17" t="str">
        <x:f>IF(LEN(P70&amp;"")=0,"",IF(P70&lt;&gt;"Recorded","Check: resolve input issue",IF(EXACT(L70,"Cancelled"),"Cancelled",IF(Q70&lt;&gt;"Ready","Check: dependency unresolved",IF(NOT(ISNUMBER(T70)),"Check: date limit exceeded",IF(EXACT(L70,"Complete"),"Complete recorded",IF(EXACT(L70,"Blocked"),"Blocked",IF(T70&lt;$B$9,"Planned finish passed",IF(S70&lt;=$B$9,"Start date reached","Scheduled")))))))))</x:f>
      </x:c>
    </x:row>
    <x:row r="71" ht="52" customHeight="1">
      <x:c r="A71" s="9"/>
      <x:c r="B71" s="9"/>
      <x:c r="C71" s="9"/>
      <x:c r="D71" s="9"/>
      <x:c r="E71" s="10"/>
      <x:c r="F71" s="9"/>
      <x:c r="G71" s="9"/>
      <x:c r="H71" s="9"/>
      <x:c r="I71" s="9"/>
      <x:c r="J71" s="9"/>
      <x:c r="K71" s="10"/>
      <x:c r="L71" s="9"/>
      <x:c r="M71" s="10"/>
      <x:c r="N71" s="9"/>
      <x:c r="O71" s="9"/>
      <x:c r="P71" s="17" t="str">
        <x:f>IF(COUNTA(A71:O71)=0,"",IF(OR(LEN(TRIM(A71&amp;""))=0,NOT(ISTEXT(A71)),NOT(EXACT(A71,TRIM(A71)))),"Check: ID missing or untrimmed",IF(OR(OR(ISNUMBER(FIND("*",A71)),ISNUMBER(FIND("?",A71)),ISNUMBER(FIND("~",A71))),OR(ISNUMBER(FIND("*",G71)),ISNUMBER(FIND("?",G71)),ISNUMBER(FIND("~",G71))),OR(ISNUMBER(FIND("*",I71)),ISNUMBER(FIND("?",I71)),ISNUMBER(FIND("~",I71)))),"Check: ID contains wildcard",IF(COUNTIFS($A$15:$A$74,A71)&gt;1,"Check: duplicate task ID",IF(OR(LEN(TRIM($B$6&amp;""))=0,NOT(IF(ISNUMBER($B$7),AND($B$7&gt;=1,$B$7&lt;=2958465,MOD($B$7,1)=0),FALSE)),NOT(IF(ISNUMBER($B$8),AND($B$8&gt;=1,$B$8&lt;=2958465,MOD($B$8,1)=0),FALSE)),NOT(IF(ISNUMBER($B$9),AND($B$9&gt;=1,$B$9&lt;=2958465,MOD($B$9,1)=0),FALSE)),$B$7&gt;$B$8),"Check: project setup",IF(OR(LEN(TRIM(B71&amp;""))=0,LEN(TRIM(C71&amp;""))=0,LEN(TRIM(D71&amp;""))=0),"Check: core fields missing",IF(NOT(IF(ISNUMBER(F71),AND(F71&gt;=0,F71&lt;=3650,MOD(F71,1)=0),FALSE)),"Check: duration must be whole 0-3650",IF(NOT(OR(EXACT(L71,"Not started"),EXACT(L71,"In progress"),EXACT(L71,"Blocked"),EXACT(L71,"Complete"),EXACT(L71,"Cancelled"))),"Check: task state invalid",IF(OR(AND(LEN(E71&amp;"")&gt;0,NOT(IF(ISNUMBER(E71),AND(E71&gt;=1,E71&lt;=2958465,MOD(E71,1)=0),FALSE))),AND(LEN(K71&amp;"")&gt;0,NOT(IF(ISNUMBER(K71),AND(K71&gt;=1,K71&lt;=2958465,MOD(K71,1)=0),FALSE))),AND(LEN(M71&amp;"")&gt;0,NOT(IF(ISNUMBER(M71),AND(M71&gt;=1,M71&lt;=2958465,MOD(M71,1)=0),FALSE)))),"Check: entered date invalid",IF(OR(AND(LEN(G71&amp;"")&gt;0,OR(LEN(TRIM(G71&amp;""))=0,NOT(ISTEXT(G71)),NOT(EXACT(G71,TRIM(G71))))),AND(LEN(I71&amp;"")&gt;0,OR(LEN(TRIM(I71&amp;""))=0,NOT(ISTEXT(I71)),NOT(EXACT(I71,TRIM(I71)))))),"Check: predecessor ID untrimmed",IF(OR(AND(LEN(G71&amp;"")&gt;0,NOT(IF(ISNUMBER(H71),AND(H71&gt;=0,H71&lt;=3650,MOD(H71,1)=0),FALSE))),AND(LEN(I71&amp;"")&gt;0,NOT(IF(ISNUMBER(J71),AND(J71&gt;=0,J71&lt;=3650,MOD(J71,1)=0),FALSE))),AND(LEN(G71&amp;"")=0,LEN(H71&amp;"")&gt;0),AND(LEN(I71&amp;"")=0,LEN(J71&amp;"")&gt;0)),"Check: lag needs linked predecessor",IF(AND(LEN(G71&amp;"")&gt;0,LEN(I71&amp;"")&gt;0,G71=I71),"Check: predecessor repeated",IF(AND(EXACT(L71,"Complete"),OR(LEN(M71&amp;"")=0,LEN(TRIM(N71&amp;""))=0)),"Check: completion record missing",IF(AND(LEN(M71&amp;"")&gt;0,OR(NOT(EXACT(L71,"Complete")),M71&gt;$B$9,M71&lt;$B$7)),"Check: actual finish inconsistent",IF(AND(NOT(EXACT(L71,"Complete")),LEN(TRIM(O71&amp;""))=0),"Check: next action or reason missing","Recorded")))))))))))))))</x:f>
      </x:c>
      <x:c r="Q71" s="17" t="str">
        <x:f>IF(LEN(P71&amp;"")=0,"",IF(P71&lt;&gt;"Recorded","Check: resolve input issue",IF(EXACT(L71,"Cancelled"),"Cancelled",IF(AND(LEN(G71&amp;"")&gt;0,COUNTIFS($A$15:$A$70,G71)&lt;&gt;1),"Check: predecessor absent or not earlier",IF(IF(LEN(G71&amp;"")=0,FALSE,NOT(EXACT(G71,INDEX($A$15:$A$70,MATCH(G71,$A$15:$A$70,0))))),"Check: predecessor case differs",IF(IF(LEN(G71&amp;"")=0,FALSE,NOT(ISNUMBER(INDEX($T$15:$T$70,MATCH(G71,$A$15:$A$70,0))))),"Check: predecessor finish unavailable",IF(AND(LEN(I71&amp;"")&gt;0,COUNTIFS($A$15:$A$70,I71)&lt;&gt;1),"Check: predecessor absent or not earlier",IF(IF(LEN(I71&amp;"")=0,FALSE,NOT(EXACT(I71,INDEX($A$15:$A$70,MATCH(I71,$A$15:$A$70,0))))),"Check: predecessor case differs",IF(IF(LEN(I71&amp;"")=0,FALSE,NOT(ISNUMBER(INDEX($T$15:$T$70,MATCH(I71,$A$15:$A$70,0))))),"Check: predecessor finish unavailable","Ready")))))))))</x:f>
      </x:c>
      <x:c r="R71" s="18" t="str">
        <x:f>IF(OR(Q71&lt;&gt;"Ready",AND(LEN(G71&amp;"")=0,LEN(I71&amp;"")=0)),"",IF(MAX(IF(LEN(G71&amp;"")=0,0,INDEX($T$15:$T$70,MATCH(G71,$A$15:$A$70,0))+1+H71),IF(LEN(I71&amp;"")=0,0,INDEX($T$15:$T$70,MATCH(I71,$A$15:$A$70,0))+1+J71))&gt;2958465,"Unavailable: date limit",MAX(IF(LEN(G71&amp;"")=0,0,INDEX($T$15:$T$70,MATCH(G71,$A$15:$A$70,0))+1+H71),IF(LEN(I71&amp;"")=0,0,INDEX($T$15:$T$70,MATCH(I71,$A$15:$A$70,0))+1+J71))))</x:f>
      </x:c>
      <x:c r="S71" s="18" t="str">
        <x:f>IF(Q71&lt;&gt;"Ready","",IF(AND(OR(LEN(G71&amp;"")&gt;0,LEN(I71&amp;"")&gt;0),NOT(ISNUMBER(R71))),"",MAX($B$7,IF(LEN(E71&amp;"")=0,0,E71),IF(LEN(R71&amp;"")=0,0,R71))))</x:f>
      </x:c>
      <x:c r="T71" s="18" t="str">
        <x:f>IF(NOT(ISNUMBER(S71)),"",IF(S71+MAX(F71-1,0)&gt;2958465,"",S71+MAX(F71-1,0)))</x:f>
      </x:c>
      <x:c r="U71" s="17" t="str">
        <x:f>IF(NOT(ISNUMBER(T71)),"",T71-IF(LEN(K71&amp;"")=0,$B$8,K71))</x:f>
      </x:c>
      <x:c r="V71" s="17" t="str">
        <x:f>IF(LEN(P71&amp;"")=0,"",IF(P71&lt;&gt;"Recorded","Check: resolve input issue",IF(EXACT(L71,"Cancelled"),"Cancelled",IF(Q71&lt;&gt;"Ready","Check: dependency unresolved",IF(NOT(ISNUMBER(T71)),"Check: date limit exceeded",IF(EXACT(L71,"Complete"),"Complete recorded",IF(EXACT(L71,"Blocked"),"Blocked",IF(T71&lt;$B$9,"Planned finish passed",IF(S71&lt;=$B$9,"Start date reached","Scheduled")))))))))</x:f>
      </x:c>
    </x:row>
    <x:row r="72" ht="52" customHeight="1">
      <x:c r="A72" s="9"/>
      <x:c r="B72" s="9"/>
      <x:c r="C72" s="9"/>
      <x:c r="D72" s="9"/>
      <x:c r="E72" s="10"/>
      <x:c r="F72" s="9"/>
      <x:c r="G72" s="9"/>
      <x:c r="H72" s="9"/>
      <x:c r="I72" s="9"/>
      <x:c r="J72" s="9"/>
      <x:c r="K72" s="10"/>
      <x:c r="L72" s="9"/>
      <x:c r="M72" s="10"/>
      <x:c r="N72" s="9"/>
      <x:c r="O72" s="9"/>
      <x:c r="P72" s="17" t="str">
        <x:f>IF(COUNTA(A72:O72)=0,"",IF(OR(LEN(TRIM(A72&amp;""))=0,NOT(ISTEXT(A72)),NOT(EXACT(A72,TRIM(A72)))),"Check: ID missing or untrimmed",IF(OR(OR(ISNUMBER(FIND("*",A72)),ISNUMBER(FIND("?",A72)),ISNUMBER(FIND("~",A72))),OR(ISNUMBER(FIND("*",G72)),ISNUMBER(FIND("?",G72)),ISNUMBER(FIND("~",G72))),OR(ISNUMBER(FIND("*",I72)),ISNUMBER(FIND("?",I72)),ISNUMBER(FIND("~",I72)))),"Check: ID contains wildcard",IF(COUNTIFS($A$15:$A$74,A72)&gt;1,"Check: duplicate task ID",IF(OR(LEN(TRIM($B$6&amp;""))=0,NOT(IF(ISNUMBER($B$7),AND($B$7&gt;=1,$B$7&lt;=2958465,MOD($B$7,1)=0),FALSE)),NOT(IF(ISNUMBER($B$8),AND($B$8&gt;=1,$B$8&lt;=2958465,MOD($B$8,1)=0),FALSE)),NOT(IF(ISNUMBER($B$9),AND($B$9&gt;=1,$B$9&lt;=2958465,MOD($B$9,1)=0),FALSE)),$B$7&gt;$B$8),"Check: project setup",IF(OR(LEN(TRIM(B72&amp;""))=0,LEN(TRIM(C72&amp;""))=0,LEN(TRIM(D72&amp;""))=0),"Check: core fields missing",IF(NOT(IF(ISNUMBER(F72),AND(F72&gt;=0,F72&lt;=3650,MOD(F72,1)=0),FALSE)),"Check: duration must be whole 0-3650",IF(NOT(OR(EXACT(L72,"Not started"),EXACT(L72,"In progress"),EXACT(L72,"Blocked"),EXACT(L72,"Complete"),EXACT(L72,"Cancelled"))),"Check: task state invalid",IF(OR(AND(LEN(E72&amp;"")&gt;0,NOT(IF(ISNUMBER(E72),AND(E72&gt;=1,E72&lt;=2958465,MOD(E72,1)=0),FALSE))),AND(LEN(K72&amp;"")&gt;0,NOT(IF(ISNUMBER(K72),AND(K72&gt;=1,K72&lt;=2958465,MOD(K72,1)=0),FALSE))),AND(LEN(M72&amp;"")&gt;0,NOT(IF(ISNUMBER(M72),AND(M72&gt;=1,M72&lt;=2958465,MOD(M72,1)=0),FALSE)))),"Check: entered date invalid",IF(OR(AND(LEN(G72&amp;"")&gt;0,OR(LEN(TRIM(G72&amp;""))=0,NOT(ISTEXT(G72)),NOT(EXACT(G72,TRIM(G72))))),AND(LEN(I72&amp;"")&gt;0,OR(LEN(TRIM(I72&amp;""))=0,NOT(ISTEXT(I72)),NOT(EXACT(I72,TRIM(I72)))))),"Check: predecessor ID untrimmed",IF(OR(AND(LEN(G72&amp;"")&gt;0,NOT(IF(ISNUMBER(H72),AND(H72&gt;=0,H72&lt;=3650,MOD(H72,1)=0),FALSE))),AND(LEN(I72&amp;"")&gt;0,NOT(IF(ISNUMBER(J72),AND(J72&gt;=0,J72&lt;=3650,MOD(J72,1)=0),FALSE))),AND(LEN(G72&amp;"")=0,LEN(H72&amp;"")&gt;0),AND(LEN(I72&amp;"")=0,LEN(J72&amp;"")&gt;0)),"Check: lag needs linked predecessor",IF(AND(LEN(G72&amp;"")&gt;0,LEN(I72&amp;"")&gt;0,G72=I72),"Check: predecessor repeated",IF(AND(EXACT(L72,"Complete"),OR(LEN(M72&amp;"")=0,LEN(TRIM(N72&amp;""))=0)),"Check: completion record missing",IF(AND(LEN(M72&amp;"")&gt;0,OR(NOT(EXACT(L72,"Complete")),M72&gt;$B$9,M72&lt;$B$7)),"Check: actual finish inconsistent",IF(AND(NOT(EXACT(L72,"Complete")),LEN(TRIM(O72&amp;""))=0),"Check: next action or reason missing","Recorded")))))))))))))))</x:f>
      </x:c>
      <x:c r="Q72" s="17" t="str">
        <x:f>IF(LEN(P72&amp;"")=0,"",IF(P72&lt;&gt;"Recorded","Check: resolve input issue",IF(EXACT(L72,"Cancelled"),"Cancelled",IF(AND(LEN(G72&amp;"")&gt;0,COUNTIFS($A$15:$A$71,G72)&lt;&gt;1),"Check: predecessor absent or not earlier",IF(IF(LEN(G72&amp;"")=0,FALSE,NOT(EXACT(G72,INDEX($A$15:$A$71,MATCH(G72,$A$15:$A$71,0))))),"Check: predecessor case differs",IF(IF(LEN(G72&amp;"")=0,FALSE,NOT(ISNUMBER(INDEX($T$15:$T$71,MATCH(G72,$A$15:$A$71,0))))),"Check: predecessor finish unavailable",IF(AND(LEN(I72&amp;"")&gt;0,COUNTIFS($A$15:$A$71,I72)&lt;&gt;1),"Check: predecessor absent or not earlier",IF(IF(LEN(I72&amp;"")=0,FALSE,NOT(EXACT(I72,INDEX($A$15:$A$71,MATCH(I72,$A$15:$A$71,0))))),"Check: predecessor case differs",IF(IF(LEN(I72&amp;"")=0,FALSE,NOT(ISNUMBER(INDEX($T$15:$T$71,MATCH(I72,$A$15:$A$71,0))))),"Check: predecessor finish unavailable","Ready")))))))))</x:f>
      </x:c>
      <x:c r="R72" s="18" t="str">
        <x:f>IF(OR(Q72&lt;&gt;"Ready",AND(LEN(G72&amp;"")=0,LEN(I72&amp;"")=0)),"",IF(MAX(IF(LEN(G72&amp;"")=0,0,INDEX($T$15:$T$71,MATCH(G72,$A$15:$A$71,0))+1+H72),IF(LEN(I72&amp;"")=0,0,INDEX($T$15:$T$71,MATCH(I72,$A$15:$A$71,0))+1+J72))&gt;2958465,"Unavailable: date limit",MAX(IF(LEN(G72&amp;"")=0,0,INDEX($T$15:$T$71,MATCH(G72,$A$15:$A$71,0))+1+H72),IF(LEN(I72&amp;"")=0,0,INDEX($T$15:$T$71,MATCH(I72,$A$15:$A$71,0))+1+J72))))</x:f>
      </x:c>
      <x:c r="S72" s="18" t="str">
        <x:f>IF(Q72&lt;&gt;"Ready","",IF(AND(OR(LEN(G72&amp;"")&gt;0,LEN(I72&amp;"")&gt;0),NOT(ISNUMBER(R72))),"",MAX($B$7,IF(LEN(E72&amp;"")=0,0,E72),IF(LEN(R72&amp;"")=0,0,R72))))</x:f>
      </x:c>
      <x:c r="T72" s="18" t="str">
        <x:f>IF(NOT(ISNUMBER(S72)),"",IF(S72+MAX(F72-1,0)&gt;2958465,"",S72+MAX(F72-1,0)))</x:f>
      </x:c>
      <x:c r="U72" s="17" t="str">
        <x:f>IF(NOT(ISNUMBER(T72)),"",T72-IF(LEN(K72&amp;"")=0,$B$8,K72))</x:f>
      </x:c>
      <x:c r="V72" s="17" t="str">
        <x:f>IF(LEN(P72&amp;"")=0,"",IF(P72&lt;&gt;"Recorded","Check: resolve input issue",IF(EXACT(L72,"Cancelled"),"Cancelled",IF(Q72&lt;&gt;"Ready","Check: dependency unresolved",IF(NOT(ISNUMBER(T72)),"Check: date limit exceeded",IF(EXACT(L72,"Complete"),"Complete recorded",IF(EXACT(L72,"Blocked"),"Blocked",IF(T72&lt;$B$9,"Planned finish passed",IF(S72&lt;=$B$9,"Start date reached","Scheduled")))))))))</x:f>
      </x:c>
    </x:row>
    <x:row r="73" ht="52" customHeight="1">
      <x:c r="A73" s="9"/>
      <x:c r="B73" s="9"/>
      <x:c r="C73" s="9"/>
      <x:c r="D73" s="9"/>
      <x:c r="E73" s="10"/>
      <x:c r="F73" s="9"/>
      <x:c r="G73" s="9"/>
      <x:c r="H73" s="9"/>
      <x:c r="I73" s="9"/>
      <x:c r="J73" s="9"/>
      <x:c r="K73" s="10"/>
      <x:c r="L73" s="9"/>
      <x:c r="M73" s="10"/>
      <x:c r="N73" s="9"/>
      <x:c r="O73" s="9"/>
      <x:c r="P73" s="17" t="str">
        <x:f>IF(COUNTA(A73:O73)=0,"",IF(OR(LEN(TRIM(A73&amp;""))=0,NOT(ISTEXT(A73)),NOT(EXACT(A73,TRIM(A73)))),"Check: ID missing or untrimmed",IF(OR(OR(ISNUMBER(FIND("*",A73)),ISNUMBER(FIND("?",A73)),ISNUMBER(FIND("~",A73))),OR(ISNUMBER(FIND("*",G73)),ISNUMBER(FIND("?",G73)),ISNUMBER(FIND("~",G73))),OR(ISNUMBER(FIND("*",I73)),ISNUMBER(FIND("?",I73)),ISNUMBER(FIND("~",I73)))),"Check: ID contains wildcard",IF(COUNTIFS($A$15:$A$74,A73)&gt;1,"Check: duplicate task ID",IF(OR(LEN(TRIM($B$6&amp;""))=0,NOT(IF(ISNUMBER($B$7),AND($B$7&gt;=1,$B$7&lt;=2958465,MOD($B$7,1)=0),FALSE)),NOT(IF(ISNUMBER($B$8),AND($B$8&gt;=1,$B$8&lt;=2958465,MOD($B$8,1)=0),FALSE)),NOT(IF(ISNUMBER($B$9),AND($B$9&gt;=1,$B$9&lt;=2958465,MOD($B$9,1)=0),FALSE)),$B$7&gt;$B$8),"Check: project setup",IF(OR(LEN(TRIM(B73&amp;""))=0,LEN(TRIM(C73&amp;""))=0,LEN(TRIM(D73&amp;""))=0),"Check: core fields missing",IF(NOT(IF(ISNUMBER(F73),AND(F73&gt;=0,F73&lt;=3650,MOD(F73,1)=0),FALSE)),"Check: duration must be whole 0-3650",IF(NOT(OR(EXACT(L73,"Not started"),EXACT(L73,"In progress"),EXACT(L73,"Blocked"),EXACT(L73,"Complete"),EXACT(L73,"Cancelled"))),"Check: task state invalid",IF(OR(AND(LEN(E73&amp;"")&gt;0,NOT(IF(ISNUMBER(E73),AND(E73&gt;=1,E73&lt;=2958465,MOD(E73,1)=0),FALSE))),AND(LEN(K73&amp;"")&gt;0,NOT(IF(ISNUMBER(K73),AND(K73&gt;=1,K73&lt;=2958465,MOD(K73,1)=0),FALSE))),AND(LEN(M73&amp;"")&gt;0,NOT(IF(ISNUMBER(M73),AND(M73&gt;=1,M73&lt;=2958465,MOD(M73,1)=0),FALSE)))),"Check: entered date invalid",IF(OR(AND(LEN(G73&amp;"")&gt;0,OR(LEN(TRIM(G73&amp;""))=0,NOT(ISTEXT(G73)),NOT(EXACT(G73,TRIM(G73))))),AND(LEN(I73&amp;"")&gt;0,OR(LEN(TRIM(I73&amp;""))=0,NOT(ISTEXT(I73)),NOT(EXACT(I73,TRIM(I73)))))),"Check: predecessor ID untrimmed",IF(OR(AND(LEN(G73&amp;"")&gt;0,NOT(IF(ISNUMBER(H73),AND(H73&gt;=0,H73&lt;=3650,MOD(H73,1)=0),FALSE))),AND(LEN(I73&amp;"")&gt;0,NOT(IF(ISNUMBER(J73),AND(J73&gt;=0,J73&lt;=3650,MOD(J73,1)=0),FALSE))),AND(LEN(G73&amp;"")=0,LEN(H73&amp;"")&gt;0),AND(LEN(I73&amp;"")=0,LEN(J73&amp;"")&gt;0)),"Check: lag needs linked predecessor",IF(AND(LEN(G73&amp;"")&gt;0,LEN(I73&amp;"")&gt;0,G73=I73),"Check: predecessor repeated",IF(AND(EXACT(L73,"Complete"),OR(LEN(M73&amp;"")=0,LEN(TRIM(N73&amp;""))=0)),"Check: completion record missing",IF(AND(LEN(M73&amp;"")&gt;0,OR(NOT(EXACT(L73,"Complete")),M73&gt;$B$9,M73&lt;$B$7)),"Check: actual finish inconsistent",IF(AND(NOT(EXACT(L73,"Complete")),LEN(TRIM(O73&amp;""))=0),"Check: next action or reason missing","Recorded")))))))))))))))</x:f>
      </x:c>
      <x:c r="Q73" s="17" t="str">
        <x:f>IF(LEN(P73&amp;"")=0,"",IF(P73&lt;&gt;"Recorded","Check: resolve input issue",IF(EXACT(L73,"Cancelled"),"Cancelled",IF(AND(LEN(G73&amp;"")&gt;0,COUNTIFS($A$15:$A$72,G73)&lt;&gt;1),"Check: predecessor absent or not earlier",IF(IF(LEN(G73&amp;"")=0,FALSE,NOT(EXACT(G73,INDEX($A$15:$A$72,MATCH(G73,$A$15:$A$72,0))))),"Check: predecessor case differs",IF(IF(LEN(G73&amp;"")=0,FALSE,NOT(ISNUMBER(INDEX($T$15:$T$72,MATCH(G73,$A$15:$A$72,0))))),"Check: predecessor finish unavailable",IF(AND(LEN(I73&amp;"")&gt;0,COUNTIFS($A$15:$A$72,I73)&lt;&gt;1),"Check: predecessor absent or not earlier",IF(IF(LEN(I73&amp;"")=0,FALSE,NOT(EXACT(I73,INDEX($A$15:$A$72,MATCH(I73,$A$15:$A$72,0))))),"Check: predecessor case differs",IF(IF(LEN(I73&amp;"")=0,FALSE,NOT(ISNUMBER(INDEX($T$15:$T$72,MATCH(I73,$A$15:$A$72,0))))),"Check: predecessor finish unavailable","Ready")))))))))</x:f>
      </x:c>
      <x:c r="R73" s="18" t="str">
        <x:f>IF(OR(Q73&lt;&gt;"Ready",AND(LEN(G73&amp;"")=0,LEN(I73&amp;"")=0)),"",IF(MAX(IF(LEN(G73&amp;"")=0,0,INDEX($T$15:$T$72,MATCH(G73,$A$15:$A$72,0))+1+H73),IF(LEN(I73&amp;"")=0,0,INDEX($T$15:$T$72,MATCH(I73,$A$15:$A$72,0))+1+J73))&gt;2958465,"Unavailable: date limit",MAX(IF(LEN(G73&amp;"")=0,0,INDEX($T$15:$T$72,MATCH(G73,$A$15:$A$72,0))+1+H73),IF(LEN(I73&amp;"")=0,0,INDEX($T$15:$T$72,MATCH(I73,$A$15:$A$72,0))+1+J73))))</x:f>
      </x:c>
      <x:c r="S73" s="18" t="str">
        <x:f>IF(Q73&lt;&gt;"Ready","",IF(AND(OR(LEN(G73&amp;"")&gt;0,LEN(I73&amp;"")&gt;0),NOT(ISNUMBER(R73))),"",MAX($B$7,IF(LEN(E73&amp;"")=0,0,E73),IF(LEN(R73&amp;"")=0,0,R73))))</x:f>
      </x:c>
      <x:c r="T73" s="18" t="str">
        <x:f>IF(NOT(ISNUMBER(S73)),"",IF(S73+MAX(F73-1,0)&gt;2958465,"",S73+MAX(F73-1,0)))</x:f>
      </x:c>
      <x:c r="U73" s="17" t="str">
        <x:f>IF(NOT(ISNUMBER(T73)),"",T73-IF(LEN(K73&amp;"")=0,$B$8,K73))</x:f>
      </x:c>
      <x:c r="V73" s="17" t="str">
        <x:f>IF(LEN(P73&amp;"")=0,"",IF(P73&lt;&gt;"Recorded","Check: resolve input issue",IF(EXACT(L73,"Cancelled"),"Cancelled",IF(Q73&lt;&gt;"Ready","Check: dependency unresolved",IF(NOT(ISNUMBER(T73)),"Check: date limit exceeded",IF(EXACT(L73,"Complete"),"Complete recorded",IF(EXACT(L73,"Blocked"),"Blocked",IF(T73&lt;$B$9,"Planned finish passed",IF(S73&lt;=$B$9,"Start date reached","Scheduled")))))))))</x:f>
      </x:c>
    </x:row>
    <x:row r="74" ht="52" customHeight="1">
      <x:c r="A74" s="9"/>
      <x:c r="B74" s="9"/>
      <x:c r="C74" s="9"/>
      <x:c r="D74" s="9"/>
      <x:c r="E74" s="10"/>
      <x:c r="F74" s="9"/>
      <x:c r="G74" s="9"/>
      <x:c r="H74" s="9"/>
      <x:c r="I74" s="9"/>
      <x:c r="J74" s="9"/>
      <x:c r="K74" s="10"/>
      <x:c r="L74" s="9"/>
      <x:c r="M74" s="10"/>
      <x:c r="N74" s="9"/>
      <x:c r="O74" s="9"/>
      <x:c r="P74" s="17" t="str">
        <x:f>IF(COUNTA(A74:O74)=0,"",IF(OR(LEN(TRIM(A74&amp;""))=0,NOT(ISTEXT(A74)),NOT(EXACT(A74,TRIM(A74)))),"Check: ID missing or untrimmed",IF(OR(OR(ISNUMBER(FIND("*",A74)),ISNUMBER(FIND("?",A74)),ISNUMBER(FIND("~",A74))),OR(ISNUMBER(FIND("*",G74)),ISNUMBER(FIND("?",G74)),ISNUMBER(FIND("~",G74))),OR(ISNUMBER(FIND("*",I74)),ISNUMBER(FIND("?",I74)),ISNUMBER(FIND("~",I74)))),"Check: ID contains wildcard",IF(COUNTIFS($A$15:$A$74,A74)&gt;1,"Check: duplicate task ID",IF(OR(LEN(TRIM($B$6&amp;""))=0,NOT(IF(ISNUMBER($B$7),AND($B$7&gt;=1,$B$7&lt;=2958465,MOD($B$7,1)=0),FALSE)),NOT(IF(ISNUMBER($B$8),AND($B$8&gt;=1,$B$8&lt;=2958465,MOD($B$8,1)=0),FALSE)),NOT(IF(ISNUMBER($B$9),AND($B$9&gt;=1,$B$9&lt;=2958465,MOD($B$9,1)=0),FALSE)),$B$7&gt;$B$8),"Check: project setup",IF(OR(LEN(TRIM(B74&amp;""))=0,LEN(TRIM(C74&amp;""))=0,LEN(TRIM(D74&amp;""))=0),"Check: core fields missing",IF(NOT(IF(ISNUMBER(F74),AND(F74&gt;=0,F74&lt;=3650,MOD(F74,1)=0),FALSE)),"Check: duration must be whole 0-3650",IF(NOT(OR(EXACT(L74,"Not started"),EXACT(L74,"In progress"),EXACT(L74,"Blocked"),EXACT(L74,"Complete"),EXACT(L74,"Cancelled"))),"Check: task state invalid",IF(OR(AND(LEN(E74&amp;"")&gt;0,NOT(IF(ISNUMBER(E74),AND(E74&gt;=1,E74&lt;=2958465,MOD(E74,1)=0),FALSE))),AND(LEN(K74&amp;"")&gt;0,NOT(IF(ISNUMBER(K74),AND(K74&gt;=1,K74&lt;=2958465,MOD(K74,1)=0),FALSE))),AND(LEN(M74&amp;"")&gt;0,NOT(IF(ISNUMBER(M74),AND(M74&gt;=1,M74&lt;=2958465,MOD(M74,1)=0),FALSE)))),"Check: entered date invalid",IF(OR(AND(LEN(G74&amp;"")&gt;0,OR(LEN(TRIM(G74&amp;""))=0,NOT(ISTEXT(G74)),NOT(EXACT(G74,TRIM(G74))))),AND(LEN(I74&amp;"")&gt;0,OR(LEN(TRIM(I74&amp;""))=0,NOT(ISTEXT(I74)),NOT(EXACT(I74,TRIM(I74)))))),"Check: predecessor ID untrimmed",IF(OR(AND(LEN(G74&amp;"")&gt;0,NOT(IF(ISNUMBER(H74),AND(H74&gt;=0,H74&lt;=3650,MOD(H74,1)=0),FALSE))),AND(LEN(I74&amp;"")&gt;0,NOT(IF(ISNUMBER(J74),AND(J74&gt;=0,J74&lt;=3650,MOD(J74,1)=0),FALSE))),AND(LEN(G74&amp;"")=0,LEN(H74&amp;"")&gt;0),AND(LEN(I74&amp;"")=0,LEN(J74&amp;"")&gt;0)),"Check: lag needs linked predecessor",IF(AND(LEN(G74&amp;"")&gt;0,LEN(I74&amp;"")&gt;0,G74=I74),"Check: predecessor repeated",IF(AND(EXACT(L74,"Complete"),OR(LEN(M74&amp;"")=0,LEN(TRIM(N74&amp;""))=0)),"Check: completion record missing",IF(AND(LEN(M74&amp;"")&gt;0,OR(NOT(EXACT(L74,"Complete")),M74&gt;$B$9,M74&lt;$B$7)),"Check: actual finish inconsistent",IF(AND(NOT(EXACT(L74,"Complete")),LEN(TRIM(O74&amp;""))=0),"Check: next action or reason missing","Recorded")))))))))))))))</x:f>
      </x:c>
      <x:c r="Q74" s="17" t="str">
        <x:f>IF(LEN(P74&amp;"")=0,"",IF(P74&lt;&gt;"Recorded","Check: resolve input issue",IF(EXACT(L74,"Cancelled"),"Cancelled",IF(AND(LEN(G74&amp;"")&gt;0,COUNTIFS($A$15:$A$73,G74)&lt;&gt;1),"Check: predecessor absent or not earlier",IF(IF(LEN(G74&amp;"")=0,FALSE,NOT(EXACT(G74,INDEX($A$15:$A$73,MATCH(G74,$A$15:$A$73,0))))),"Check: predecessor case differs",IF(IF(LEN(G74&amp;"")=0,FALSE,NOT(ISNUMBER(INDEX($T$15:$T$73,MATCH(G74,$A$15:$A$73,0))))),"Check: predecessor finish unavailable",IF(AND(LEN(I74&amp;"")&gt;0,COUNTIFS($A$15:$A$73,I74)&lt;&gt;1),"Check: predecessor absent or not earlier",IF(IF(LEN(I74&amp;"")=0,FALSE,NOT(EXACT(I74,INDEX($A$15:$A$73,MATCH(I74,$A$15:$A$73,0))))),"Check: predecessor case differs",IF(IF(LEN(I74&amp;"")=0,FALSE,NOT(ISNUMBER(INDEX($T$15:$T$73,MATCH(I74,$A$15:$A$73,0))))),"Check: predecessor finish unavailable","Ready")))))))))</x:f>
      </x:c>
      <x:c r="R74" s="18" t="str">
        <x:f>IF(OR(Q74&lt;&gt;"Ready",AND(LEN(G74&amp;"")=0,LEN(I74&amp;"")=0)),"",IF(MAX(IF(LEN(G74&amp;"")=0,0,INDEX($T$15:$T$73,MATCH(G74,$A$15:$A$73,0))+1+H74),IF(LEN(I74&amp;"")=0,0,INDEX($T$15:$T$73,MATCH(I74,$A$15:$A$73,0))+1+J74))&gt;2958465,"Unavailable: date limit",MAX(IF(LEN(G74&amp;"")=0,0,INDEX($T$15:$T$73,MATCH(G74,$A$15:$A$73,0))+1+H74),IF(LEN(I74&amp;"")=0,0,INDEX($T$15:$T$73,MATCH(I74,$A$15:$A$73,0))+1+J74))))</x:f>
      </x:c>
      <x:c r="S74" s="18" t="str">
        <x:f>IF(Q74&lt;&gt;"Ready","",IF(AND(OR(LEN(G74&amp;"")&gt;0,LEN(I74&amp;"")&gt;0),NOT(ISNUMBER(R74))),"",MAX($B$7,IF(LEN(E74&amp;"")=0,0,E74),IF(LEN(R74&amp;"")=0,0,R74))))</x:f>
      </x:c>
      <x:c r="T74" s="18" t="str">
        <x:f>IF(NOT(ISNUMBER(S74)),"",IF(S74+MAX(F74-1,0)&gt;2958465,"",S74+MAX(F74-1,0)))</x:f>
      </x:c>
      <x:c r="U74" s="17" t="str">
        <x:f>IF(NOT(ISNUMBER(T74)),"",T74-IF(LEN(K74&amp;"")=0,$B$8,K74))</x:f>
      </x:c>
      <x:c r="V74" s="17" t="str">
        <x:f>IF(LEN(P74&amp;"")=0,"",IF(P74&lt;&gt;"Recorded","Check: resolve input issue",IF(EXACT(L74,"Cancelled"),"Cancelled",IF(Q74&lt;&gt;"Ready","Check: dependency unresolved",IF(NOT(ISNUMBER(T74)),"Check: date limit exceeded",IF(EXACT(L74,"Complete"),"Complete recorded",IF(EXACT(L74,"Blocked"),"Blocked",IF(T74&lt;$B$9,"Planned finish passed",IF(S74&lt;=$B$9,"Start date reached","Scheduled")))))))))</x:f>
      </x:c>
    </x:row>
  </x:sheetData>
  <x:conditionalFormatting sqref="P15:P74">
    <x:cfRule type="beginsWith" dxfId="4" priority="1" operator="beginsWith" text="Check:"/>
  </x:conditionalFormatting>
  <x:conditionalFormatting sqref="Q15:Q74">
    <x:cfRule type="beginsWith" dxfId="5" priority="2" operator="beginsWith" text="Check:"/>
  </x:conditionalFormatting>
  <x:conditionalFormatting sqref="V15:V74">
    <x:cfRule type="beginsWith" dxfId="6" priority="3" operator="beginsWith" text="Check:"/>
  </x:conditionalFormatting>
  <x:conditionalFormatting sqref="U15:U74">
    <x:cfRule type="cellIs" dxfId="7" priority="4" operator="greaterThan">
      <x:formula>0</x:formula>
    </x:cfRule>
  </x:conditionalFormatting>
  <x:dataValidations count="4">
    <x:dataValidation type="list" sqref="L15:L74">
      <x:formula1>"Not started,In progress,Blocked,Complete,Cancelled"</x:formula1>
    </x:dataValidation>
    <x:dataValidation type="whole" operator="between" sqref="F15:F74">
      <x:formula1>0</x:formula1>
      <x:formula2>3650</x:formula2>
    </x:dataValidation>
    <x:dataValidation type="whole" operator="between" sqref="H15:H74">
      <x:formula1>0</x:formula1>
      <x:formula2>3650</x:formula2>
    </x:dataValidation>
    <x:dataValidation type="whole" operator="between" sqref="J15:J74">
      <x:formula1>0</x:formula1>
      <x:formula2>3650</x:formula2>
    </x:dataValidation>
  </x:dataValidations>
  <x:pageMargins left="0.7" right="0.7" top="0.75" bottom="0.75" header="0.3" footer="0.3"/>
  <x:tableParts count="1">
    <x:tablePart xmlns:r="http://schemas.openxmlformats.org/officeDocument/2006/relationships" r:id="R91beb4f60c204c56"/>
  </x:tableParts>
</x:worksheet>
</file>

<file path=xl/worksheets/sheet3.xml><?xml version="1.0" encoding="utf-8"?>
<x:worksheet xmlns:x="http://schemas.openxmlformats.org/spreadsheetml/2006/main">
  <x:sheetPr>
    <x:tabColor rgb="FFA2B4A5"/>
  </x:sheetPr>
  <x:sheetViews>
    <x:sheetView showGridLines="0" workbookViewId="0"/>
  </x:sheetViews>
  <x:sheetFormatPr defaultRowHeight="15"/>
  <x:cols>
    <x:col min="1" max="1" width="28" hidden="0" customWidth="1"/>
    <x:col min="2" max="2" width="26" hidden="0" customWidth="1"/>
    <x:col min="3" max="3" width="65" hidden="0" customWidth="1"/>
    <x:col min="4" max="4" width="53" hidden="0" customWidth="1"/>
  </x:cols>
  <x:sheetData>
    <x:row r="1" ht="25" customHeight="1">
      <x:c r="A1" s="3"/>
      <x:c r="B1" s="3"/>
      <x:c r="C1" s="3"/>
      <x:c r="D1" s="3"/>
    </x:row>
    <x:row r="2" ht="31" customHeight="1">
      <x:c r="A2" s="5" t="str">
        <x:v>Use the reporting project planner</x:v>
      </x:c>
      <x:c r="B2" s="6"/>
      <x:c r="C2" s="6"/>
      <x:c r="D2" s="6"/>
    </x:row>
    <x:row r="3" ht="25" customHeight="1">
      <x:c r="A3" s="3"/>
      <x:c r="B3" s="3"/>
      <x:c r="C3" s="3"/>
      <x:c r="D3" s="3"/>
    </x:row>
    <x:row r="4" ht="58" customHeight="1">
      <x:c r="A4" s="23" t="str">
        <x:v>Set your project dates</x:v>
      </x:c>
      <x:c r="B4" s="19" t="str">
        <x:v>Enter a project label, start, target finish and fixed as-of date. All deadlines and durations are user assumptions. This workbook does not determine filing dates or claim that a reporting engagement has a universal duration.</x:v>
      </x:c>
      <x:c r="C4" s="19"/>
      <x:c r="D4" s="19"/>
    </x:row>
    <x:row r="5" ht="25" customHeight="1">
      <x:c r="A5" s="3"/>
      <x:c r="B5" s="3"/>
      <x:c r="C5" s="3"/>
      <x:c r="D5" s="3"/>
    </x:row>
    <x:row r="6" ht="58" customHeight="1">
      <x:c r="A6" s="23" t="str">
        <x:v>Use the supported network</x:v>
      </x:c>
      <x:c r="B6" s="19" t="str">
        <x:v>Put each predecessor above its successors. Use at most two predecessor IDs per task. Only finish-to-start links and nonnegative calendar-day lags are supported. Self-links, later-row links and missing IDs are blocked. Cycles cannot form a supported network and are not solved.</x:v>
      </x:c>
      <x:c r="C6" s="19"/>
      <x:c r="D6" s="19"/>
    </x:row>
    <x:row r="7" ht="25" customHeight="1">
      <x:c r="A7" s="3"/>
      <x:c r="B7" s="3"/>
      <x:c r="C7" s="3"/>
      <x:c r="D7" s="3"/>
    </x:row>
    <x:row r="8" ht="58" customHeight="1">
      <x:c r="A8" s="23" t="str">
        <x:v>Do not sort the plan</x:v>
      </x:c>
      <x:c r="B8" s="19" t="str">
        <x:v>Filtering is supported. Sorting or moving rows can break the earlier-row dependency model. Rebuild the topological order and recheck every affected link if order changes. No formula or validation extends automatically beyond row 74.</x:v>
      </x:c>
      <x:c r="C8" s="19"/>
      <x:c r="D8" s="19"/>
    </x:row>
    <x:row r="9" ht="25" customHeight="1">
      <x:c r="A9" s="3"/>
      <x:c r="B9" s="3"/>
      <x:c r="C9" s="3"/>
      <x:c r="D9" s="3"/>
    </x:row>
    <x:row r="10" ht="58" customHeight="1">
      <x:c r="A10" s="23" t="str">
        <x:v>Understand the arithmetic</x:v>
      </x:c>
      <x:c r="B10" s="19" t="str">
        <x:v>A predecessor releases its successor on planned finish + 1 + lag. Start is the latest of project start, optional earliest date and releases. Finish = start + MAX(duration − 1, 0). Duration 0 is a milestone on its start date. Lag 0 still starts on the next calendar day.</x:v>
      </x:c>
      <x:c r="C10" s="19"/>
      <x:c r="D10" s="19"/>
    </x:row>
    <x:row r="11" ht="25" customHeight="1">
      <x:c r="A11" s="3"/>
      <x:c r="B11" s="3"/>
      <x:c r="C11" s="3"/>
      <x:c r="D11" s="3"/>
    </x:row>
    <x:row r="12" ht="58" customHeight="1">
      <x:c r="A12" s="23" t="str">
        <x:v>Read deadline differences</x:v>
      </x:c>
      <x:c r="B12" s="19" t="str">
        <x:v>Finish minus target uses the task target if supplied; otherwise project target. Positive is late, zero is on target and negative is earlier. It is not critical-path float. The latest planned finish summary covers only calculated rows; unresolved tasks are excluded and visible in their own count.</x:v>
      </x:c>
      <x:c r="C12" s="19"/>
      <x:c r="D12" s="19"/>
    </x:row>
    <x:row r="13" ht="25" customHeight="1">
      <x:c r="A13" s="3"/>
      <x:c r="B13" s="3"/>
      <x:c r="C13" s="3"/>
      <x:c r="D13" s="3"/>
    </x:row>
    <x:row r="14" ht="58" customHeight="1">
      <x:c r="A14" s="23" t="str">
        <x:v>Blocked and completed work</x:v>
      </x:c>
      <x:c r="B14" s="19" t="str">
        <x:v>Blocked tasks keep their mathematical plan and must carry a reason. Complete needs an actual finish and evidence reference. Actual finish dates never reschedule successors. Cancelled tasks have no plan dates; successors relying on them remain unavailable.</x:v>
      </x:c>
      <x:c r="C14" s="19"/>
      <x:c r="D14" s="19"/>
    </x:row>
    <x:row r="15" ht="25" customHeight="1">
      <x:c r="A15" s="3"/>
      <x:c r="B15" s="3"/>
      <x:c r="C15" s="3"/>
      <x:c r="D15" s="3"/>
    </x:row>
    <x:row r="16" ht="58" customHeight="1">
      <x:c r="A16" s="23" t="str">
        <x:v>Know the limits</x:v>
      </x:c>
      <x:c r="B16" s="19" t="str">
        <x:v>60 tasks, two predecessors per task, duration/lag 0–3650 whole days, valid Excel dates only. No business-day/holiday calendars, negative leads, partial-day durations, critical path, resource levelling, baseline history or multi-project scheduling. Split/restructure more complex dependencies in a suitable project tool.</x:v>
      </x:c>
      <x:c r="C16" s="19"/>
      <x:c r="D16" s="19"/>
    </x:row>
    <x:row r="17" ht="25" customHeight="1">
      <x:c r="A17" s="3"/>
      <x:c r="B17" s="3"/>
      <x:c r="C17" s="3"/>
      <x:c r="D17" s="3"/>
    </x:row>
    <x:row r="18" ht="58" customHeight="1">
      <x:c r="A18" s="23" t="str">
        <x:v>Date safety</x:v>
      </x:c>
      <x:c r="B18" s="19" t="str">
        <x:v>Invalid, missing or unavailable prerequisites suppress dependent dates. Date overflow beyond 31 December 9999 is flagged. An unresolved row cannot become a plausible zero-date schedule. Update as-of deliberately; the plan does not move automatically with time.</x:v>
      </x:c>
      <x:c r="C18" s="19"/>
      <x:c r="D18" s="19"/>
    </x:row>
    <x:row r="19" ht="25" customHeight="1">
      <x:c r="A19" s="3"/>
      <x:c r="B19" s="3"/>
      <x:c r="C19" s="3"/>
      <x:c r="D19" s="3"/>
    </x:row>
    <x:row r="20" ht="58" customHeight="1">
      <x:c r="A20" s="23" t="str">
        <x:v>Edit a working copy</x:v>
      </x:c>
      <x:c r="B20" s="19" t="str">
        <x:v>Save your own copy. Amber cells are editable; pale green cells contain formulas. Use role names and controlled evidence references. No macros, external connections, automated messages or upload functions are included.</x:v>
      </x:c>
      <x:c r="C20" s="19"/>
      <x:c r="D20" s="19"/>
    </x:row>
    <x:row r="21" ht="25" customHeight="1">
      <x:c r="A21" s="3"/>
      <x:c r="B21" s="3"/>
      <x:c r="C21" s="3"/>
      <x:c r="D21" s="3"/>
    </x:row>
    <x:row r="22" ht="58" customHeight="1">
      <x:c r="A22" s="23" t="str">
        <x:v>Valid entries</x:v>
      </x:c>
      <x:c r="B22" s="19" t="str">
        <x:v>Dropdown labels are case- and whitespace-sensitive. Pasting can bypass dropdowns; formulas still check labels. IDs must be text without leading/trailing spaces or wildcard characters (*, ?, ~); IDs differing only by case are duplicate keys. Dates are whole Excel serials 1–2958465, displayed as dd-mmm-yyyy.</x:v>
      </x:c>
      <x:c r="C22" s="19"/>
      <x:c r="D22" s="19"/>
    </x:row>
    <x:row r="23" ht="25" customHeight="1">
      <x:c r="A23" s="3"/>
      <x:c r="B23" s="3"/>
      <x:c r="C23" s="3"/>
      <x:c r="D23" s="3"/>
    </x:row>
    <x:row r="24" ht="58" customHeight="1">
      <x:c r="A24" s="23" t="str">
        <x:v>Capacity and review</x:v>
      </x:c>
      <x:c r="B24" s="19" t="str">
        <x:v>60 working rows, 15–74. The blank working sheet is separate from Fictional example. Extend formulas, tables, validation and all summary bounds together before increasing capacity. Recheck in your spreadsheet application after edits. Desktop Excel/LibreOffice interaction, dropdowns and filters have not been tested.</x:v>
      </x:c>
      <x:c r="C24" s="19"/>
      <x:c r="D24" s="19"/>
    </x:row>
    <x:row r="25" ht="25" customHeight="1">
      <x:c r="A25" s="3"/>
      <x:c r="B25" s="3"/>
      <x:c r="C25" s="3"/>
      <x:c r="D25" s="3"/>
    </x:row>
    <x:row r="26" ht="58" customHeight="1">
      <x:c r="A26" s="23" t="str">
        <x:v>Maintenance</x:v>
      </x:c>
      <x:c r="B26" s="19" t="str">
        <x:v>Prepared 6 October 2026. Suggested workflow review: 6 April 2027, earlier after source, method or reporting-process changes. These aids do not determine legal applicability, assurance or compliance.</x:v>
      </x:c>
      <x:c r="C26" s="19"/>
      <x:c r="D26" s="19"/>
    </x:row>
    <x:row r="27" ht="25" customHeight="1">
      <x:c r="A27" s="3"/>
      <x:c r="B27" s="3"/>
      <x:c r="C27" s="3"/>
      <x:c r="D27" s="3"/>
    </x:row>
    <x:row r="28" ht="32" customHeight="1">
      <x:c r="A28" s="13" t="str">
        <x:v>Field / range</x:v>
      </x:c>
      <x:c r="B28" s="13" t="str">
        <x:v>Input or formula</x:v>
      </x:c>
      <x:c r="C28" s="13" t="str">
        <x:v>Meaning</x:v>
      </x:c>
      <x:c r="D28" s="13" t="str">
        <x:v>Entry / limit</x:v>
      </x:c>
    </x:row>
    <x:row r="29" ht="58" customHeight="1">
      <x:c r="A29" s="19" t="str">
        <x:v>A: Task ID</x:v>
      </x:c>
      <x:c r="B29" s="19" t="str">
        <x:v>Editable input</x:v>
      </x:c>
      <x:c r="C29" s="19" t="str">
        <x:v>Stable unique text ID. Put predecessors above successors. IDs differing only by case are duplicates.</x:v>
      </x:c>
      <x:c r="D29" s="19" t="str">
        <x:v>Use the exact dropdown spelling where provided. Leave unavailable information blank and explain it.</x:v>
      </x:c>
    </x:row>
    <x:row r="30" ht="58" customHeight="1">
      <x:c r="A30" s="19" t="str">
        <x:v>B: Stage</x:v>
      </x:c>
      <x:c r="B30" s="19" t="str">
        <x:v>Editable input</x:v>
      </x:c>
      <x:c r="C30" s="19" t="str">
        <x:v>Phase used for filtering, such as boundary, collection, review or approval.</x:v>
      </x:c>
      <x:c r="D30" s="19" t="str">
        <x:v>Use the exact dropdown spelling where provided. Leave unavailable information blank and explain it.</x:v>
      </x:c>
    </x:row>
    <x:row r="31" ht="58" customHeight="1">
      <x:c r="A31" s="19" t="str">
        <x:v>C: Task / deliverable</x:v>
      </x:c>
      <x:c r="B31" s="19" t="str">
        <x:v>Editable input</x:v>
      </x:c>
      <x:c r="C31" s="19" t="str">
        <x:v>Specific task and expected output.</x:v>
      </x:c>
      <x:c r="D31" s="19" t="str">
        <x:v>Use the exact dropdown spelling where provided. Leave unavailable information blank and explain it.</x:v>
      </x:c>
    </x:row>
    <x:row r="32" ht="58" customHeight="1">
      <x:c r="A32" s="19" t="str">
        <x:v>D: Owner role</x:v>
      </x:c>
      <x:c r="B32" s="19" t="str">
        <x:v>Editable input</x:v>
      </x:c>
      <x:c r="C32" s="19" t="str">
        <x:v>Accountable role. Resource capacity is not scheduled.</x:v>
      </x:c>
      <x:c r="D32" s="19" t="str">
        <x:v>Use the exact dropdown spelling where provided. Leave unavailable information blank and explain it.</x:v>
      </x:c>
    </x:row>
    <x:row r="33" ht="58" customHeight="1">
      <x:c r="A33" s="19" t="str">
        <x:v>E: Earliest start (optional)</x:v>
      </x:c>
      <x:c r="B33" s="19" t="str">
        <x:v>Editable input</x:v>
      </x:c>
      <x:c r="C33" s="19" t="str">
        <x:v>Optional minimum date. Blank means project start/dependency rule controls. Dates before project start are harmless lower bounds.</x:v>
      </x:c>
      <x:c r="D33" s="19" t="str">
        <x:v>Use the exact dropdown spelling where provided. Leave unavailable information blank and explain it.</x:v>
      </x:c>
    </x:row>
    <x:row r="34" ht="58" customHeight="1">
      <x:c r="A34" s="19" t="str">
        <x:v>F: Duration (calendar days)</x:v>
      </x:c>
      <x:c r="B34" s="19" t="str">
        <x:v>Editable input</x:v>
      </x:c>
      <x:c r="C34" s="19" t="str">
        <x:v>Whole number 0–3650. Zero is a same-day milestone; a one-day task also finishes on its start date.</x:v>
      </x:c>
      <x:c r="D34" s="19" t="str">
        <x:v>Use the exact dropdown spelling where provided. Leave unavailable information blank and explain it.</x:v>
      </x:c>
    </x:row>
    <x:row r="35" ht="58" customHeight="1">
      <x:c r="A35" s="19" t="str">
        <x:v>G: Predecessor 1 ID</x:v>
      </x:c>
      <x:c r="B35" s="19" t="str">
        <x:v>Editable input</x:v>
      </x:c>
      <x:c r="C35" s="19" t="str">
        <x:v>One earlier Task ID or blank. Only finish-to-start links are supported.</x:v>
      </x:c>
      <x:c r="D35" s="19" t="str">
        <x:v>Use the exact dropdown spelling where provided. Leave unavailable information blank and explain it.</x:v>
      </x:c>
    </x:row>
    <x:row r="36" ht="58" customHeight="1">
      <x:c r="A36" s="19" t="str">
        <x:v>H: Lag 1 (calendar days)</x:v>
      </x:c>
      <x:c r="B36" s="19" t="str">
        <x:v>Editable input</x:v>
      </x:c>
      <x:c r="C36" s="19" t="str">
        <x:v>Required nonnegative whole number 0–3650 when predecessor 1 exists; otherwise blank. Zero means the next calendar day after predecessor finish.</x:v>
      </x:c>
      <x:c r="D36" s="19" t="str">
        <x:v>Use the exact dropdown spelling where provided. Leave unavailable information blank and explain it.</x:v>
      </x:c>
    </x:row>
    <x:row r="37" ht="58" customHeight="1">
      <x:c r="A37" s="19" t="str">
        <x:v>I: Predecessor 2 ID</x:v>
      </x:c>
      <x:c r="B37" s="19" t="str">
        <x:v>Editable input</x:v>
      </x:c>
      <x:c r="C37" s="19" t="str">
        <x:v>A second different earlier Task ID or blank. More than two predecessors are unsupported.</x:v>
      </x:c>
      <x:c r="D37" s="19" t="str">
        <x:v>Use the exact dropdown spelling where provided. Leave unavailable information blank and explain it.</x:v>
      </x:c>
    </x:row>
    <x:row r="38" ht="58" customHeight="1">
      <x:c r="A38" s="19" t="str">
        <x:v>J: Lag 2 (calendar days)</x:v>
      </x:c>
      <x:c r="B38" s="19" t="str">
        <x:v>Editable input</x:v>
      </x:c>
      <x:c r="C38" s="19" t="str">
        <x:v>Same convention as Lag 1. Negative leads and working-day lags are unsupported.</x:v>
      </x:c>
      <x:c r="D38" s="19" t="str">
        <x:v>Use the exact dropdown spelling where provided. Leave unavailable information blank and explain it.</x:v>
      </x:c>
    </x:row>
    <x:row r="39" ht="58" customHeight="1">
      <x:c r="A39" s="19" t="str">
        <x:v>K: Target finish (optional)</x:v>
      </x:c>
      <x:c r="B39" s="19" t="str">
        <x:v>Editable input</x:v>
      </x:c>
      <x:c r="C39" s="19" t="str">
        <x:v>Optional internal task deadline. A deadline is never inferred from law.</x:v>
      </x:c>
      <x:c r="D39" s="19" t="str">
        <x:v>Use the exact dropdown spelling where provided. Leave unavailable information blank and explain it.</x:v>
      </x:c>
    </x:row>
    <x:row r="40" ht="58" customHeight="1">
      <x:c r="A40" s="19" t="str">
        <x:v>L: Task state</x:v>
      </x:c>
      <x:c r="B40" s="19" t="str">
        <x:v>Editable input</x:v>
      </x:c>
      <x:c r="C40" s="19" t="str">
        <x:v>Not started, In progress, Blocked, Complete or Cancelled. Blocked and Cancelled need a reason.</x:v>
      </x:c>
      <x:c r="D40" s="19" t="str">
        <x:v>Use the exact dropdown spelling where provided. Leave unavailable information blank and explain it.</x:v>
      </x:c>
    </x:row>
    <x:row r="41" ht="58" customHeight="1">
      <x:c r="A41" s="19" t="str">
        <x:v>M: Actual finish</x:v>
      </x:c>
      <x:c r="B41" s="19" t="str">
        <x:v>Editable input</x:v>
      </x:c>
      <x:c r="C41" s="19" t="str">
        <x:v>Required only for Complete; whole date on/before as-of. It does not reschedule the planned baseline or successors.</x:v>
      </x:c>
      <x:c r="D41" s="19" t="str">
        <x:v>Use the exact dropdown spelling where provided. Leave unavailable information blank and explain it.</x:v>
      </x:c>
    </x:row>
    <x:row r="42" ht="58" customHeight="1">
      <x:c r="A42" s="19" t="str">
        <x:v>N: Evidence / deliverable locator</x:v>
      </x:c>
      <x:c r="B42" s="19" t="str">
        <x:v>Editable input</x:v>
      </x:c>
      <x:c r="C42" s="19" t="str">
        <x:v>Required for Complete. Use a controlled versioned reference.</x:v>
      </x:c>
      <x:c r="D42" s="19" t="str">
        <x:v>Use the exact dropdown spelling where provided. Leave unavailable information blank and explain it.</x:v>
      </x:c>
    </x:row>
    <x:row r="43" ht="58" customHeight="1">
      <x:c r="A43" s="19" t="str">
        <x:v>O: Next action / blocker</x:v>
      </x:c>
      <x:c r="B43" s="19" t="str">
        <x:v>Editable input</x:v>
      </x:c>
      <x:c r="C43" s="19" t="str">
        <x:v>Required unless Complete. Document why a task is blocked or cancelled.</x:v>
      </x:c>
      <x:c r="D43" s="19" t="str">
        <x:v>Use the exact dropdown spelling where provided. Leave unavailable information blank and explain it.</x:v>
      </x:c>
    </x:row>
    <x:row r="44" ht="58" customHeight="1">
      <x:c r="A44" s="19" t="str">
        <x:v>P: Input check</x:v>
      </x:c>
      <x:c r="B44" s="19" t="str">
        <x:v>Formula</x:v>
      </x:c>
      <x:c r="C44" s="19" t="str">
        <x:v>First local input issue; no dates are calculated for invalid or cancelled rows.</x:v>
      </x:c>
      <x:c r="D44" s="19" t="str">
        <x:v>Do not overwrite. A blank numeric result means unavailable or not applicable.</x:v>
      </x:c>
    </x:row>
    <x:row r="45" ht="58" customHeight="1">
      <x:c r="A45" s="19" t="str">
        <x:v>Q: Dependency check</x:v>
      </x:c>
      <x:c r="B45" s="19" t="str">
        <x:v>Formula</x:v>
      </x:c>
      <x:c r="C45" s="19" t="str">
        <x:v>Checks up to two exact earlier IDs. Missing, duplicate, later/self or unavailable predecessors block the successor. Because formulas only reference earlier rows, unsupported cycles never become workbook circular references.</x:v>
      </x:c>
      <x:c r="D45" s="19" t="str">
        <x:v>Do not overwrite. A blank numeric result means unavailable or not applicable.</x:v>
      </x:c>
    </x:row>
    <x:row r="46" ht="58" customHeight="1">
      <x:c r="A46" s="19" t="str">
        <x:v>R: Dependency release date</x:v>
      </x:c>
      <x:c r="B46" s="19" t="str">
        <x:v>Formula</x:v>
      </x:c>
      <x:c r="C46" s="19" t="str">
        <x:v>Latest predecessor planned finish + 1 + its lag. Blank with no predecessors.</x:v>
      </x:c>
      <x:c r="D46" s="19" t="str">
        <x:v>Do not overwrite. A blank numeric result means unavailable or not applicable.</x:v>
      </x:c>
    </x:row>
    <x:row r="47" ht="58" customHeight="1">
      <x:c r="A47" s="19" t="str">
        <x:v>S: Planned start</x:v>
      </x:c>
      <x:c r="B47" s="19" t="str">
        <x:v>Formula</x:v>
      </x:c>
      <x:c r="C47" s="19" t="str">
        <x:v>Maximum of project start, optional earliest start and available dependency releases.</x:v>
      </x:c>
      <x:c r="D47" s="19" t="str">
        <x:v>Do not overwrite. A blank numeric result means unavailable or not applicable.</x:v>
      </x:c>
    </x:row>
    <x:row r="48" ht="58" customHeight="1">
      <x:c r="A48" s="19" t="str">
        <x:v>T: Planned finish</x:v>
      </x:c>
      <x:c r="B48" s="19" t="str">
        <x:v>Formula</x:v>
      </x:c>
      <x:c r="C48" s="19" t="str">
        <x:v>Planned start + MAX(duration−1,0), within supported Excel date range.</x:v>
      </x:c>
      <x:c r="D48" s="19" t="str">
        <x:v>Do not overwrite. A blank numeric result means unavailable or not applicable.</x:v>
      </x:c>
    </x:row>
    <x:row r="49" ht="58" customHeight="1">
      <x:c r="A49" s="19" t="str">
        <x:v>U: Finish minus target (days)</x:v>
      </x:c>
      <x:c r="B49" s="19" t="str">
        <x:v>Formula</x:v>
      </x:c>
      <x:c r="C49" s="19" t="str">
        <x:v>Planned finish minus task target, else project target. Positive means after target; zero means on target. This is not total float or critical-path slack.</x:v>
      </x:c>
      <x:c r="D49" s="19" t="str">
        <x:v>Do not overwrite. A blank numeric result means unavailable or not applicable.</x:v>
      </x:c>
    </x:row>
    <x:row r="50" ht="58" customHeight="1">
      <x:c r="A50" s="19" t="str">
        <x:v>V: Timing</x:v>
      </x:c>
      <x:c r="B50" s="19" t="str">
        <x:v>Formula</x:v>
      </x:c>
      <x:c r="C50" s="19" t="str">
        <x:v>Complete recorded, Cancelled, Blocked, Planned finish passed, Start date reached or Scheduled. Fixed as-of prompts do not auto-reschedule.</x:v>
      </x:c>
      <x:c r="D50" s="19" t="str">
        <x:v>Do not overwrite. A blank numeric result means unavailable or not applicable.</x:v>
      </x:c>
    </x:row>
    <x:row r="51" ht="25" customHeight="1">
      <x:c r="A51" s="3"/>
      <x:c r="B51" s="3"/>
      <x:c r="C51" s="3"/>
      <x:c r="D51" s="3"/>
    </x:row>
    <x:row r="52" ht="25" customHeight="1">
      <x:c r="A52" s="24" t="str">
        <x:v>Method sources</x:v>
      </x:c>
      <x:c r="B52" s="3"/>
      <x:c r="C52" s="3"/>
      <x:c r="D52" s="3"/>
    </x:row>
    <x:row r="53" ht="78" customHeight="1">
      <x:c r="A53" s="19" t="str">
        <x:v>B2-METHOD</x:v>
      </x:c>
      <x:c r="B53" s="19" t="str">
        <x:v>Nitium workflow method v1.0.0</x:v>
      </x:c>
      <x:c r="C53" s="19" t="str">
        <x:v>Original register, handover controls and calendar-day planning arithmetic. Capacity, dependency restrictions and examples are design choices rather than prescribed regulatory formats.</x:v>
      </x:c>
      <x:c r="D53" s="19" t="str">
        <x:v>No external method or template reproduced.</x:v>
      </x:c>
    </x:row>
    <x:row r="54" ht="25" customHeight="1">
      <x:c r="A54" s="3"/>
      <x:c r="B54" s="3"/>
      <x:c r="C54" s="3"/>
      <x:c r="D54" s="3"/>
    </x:row>
    <x:row r="55" ht="46" customHeight="1">
      <x:c r="A55" s="19" t="str">
        <x:v>Version / preparation</x:v>
      </x:c>
      <x:c r="B55" s="19" t="str">
        <x:v>1.0.0 / 2026-10-06</x:v>
      </x:c>
      <x:c r="C55" s="19" t="str">
        <x:v>Nitium Advisory. Original working aid. AI-assisted preparation; no external professional sign-off claimed.</x:v>
      </x:c>
      <x:c r="D55" s="19"/>
    </x:row>
    <x:row r="56" ht="25" customHeight="1">
      <x:c r="A56" s="3"/>
      <x:c r="B56" s="3"/>
      <x:c r="C56" s="3"/>
      <x:c r="D56" s="3"/>
    </x:row>
    <x:row r="57" ht="25" customHeight="1">
      <x:c r="A57" s="3"/>
      <x:c r="B57" s="3"/>
      <x:c r="C57" s="3"/>
      <x:c r="D57" s="3"/>
    </x:row>
    <x:row r="58" ht="25" customHeight="1">
      <x:c r="A58" s="3"/>
      <x:c r="B58" s="3"/>
      <x:c r="C58" s="3"/>
      <x:c r="D58" s="3"/>
    </x:row>
    <x:row r="59" ht="25" customHeight="1">
      <x:c r="A59" s="3"/>
      <x:c r="B59" s="3"/>
      <x:c r="C59" s="3"/>
      <x:c r="D59" s="3"/>
    </x:row>
    <x:row r="60" ht="25" customHeight="1">
      <x:c r="A60" s="3"/>
      <x:c r="B60" s="3"/>
      <x:c r="C60" s="3"/>
      <x:c r="D60" s="3"/>
    </x:row>
    <x:row r="61" ht="25" customHeight="1">
      <x:c r="A61" s="3"/>
      <x:c r="B61" s="3"/>
      <x:c r="C61" s="3"/>
      <x:c r="D61" s="3"/>
    </x:row>
    <x:row r="62" ht="25" customHeight="1">
      <x:c r="A62" s="3"/>
      <x:c r="B62" s="3"/>
      <x:c r="C62" s="3"/>
      <x:c r="D62" s="3"/>
    </x:row>
  </x:sheetData>
  <x:mergeCells>
    <x:mergeCell ref="B4:D4"/>
    <x:mergeCell ref="B6:D6"/>
    <x:mergeCell ref="B8:D8"/>
    <x:mergeCell ref="B10:D10"/>
    <x:mergeCell ref="B12:D12"/>
    <x:mergeCell ref="B14:D14"/>
    <x:mergeCell ref="B16:D16"/>
    <x:mergeCell ref="B18:D18"/>
    <x:mergeCell ref="B20:D20"/>
    <x:mergeCell ref="B22:D22"/>
    <x:mergeCell ref="B24:D24"/>
    <x:mergeCell ref="B26:D26"/>
    <x:mergeCell ref="C55:D55"/>
  </x:mergeCells>
  <x:pageMargins left="0.7" right="0.7" top="0.75" bottom="0.75" header="0.3" footer="0.3"/>
</x:worksheet>
</file>