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e9db63c58d94452" /></Relationships>
</file>

<file path=xl/workbook.xml><?xml version="1.0" encoding="utf-8"?>
<x:workbook xmlns:x="http://schemas.openxmlformats.org/spreadsheetml/2006/main">
  <x:sheets>
    <x:sheet xmlns:r="http://schemas.openxmlformats.org/officeDocument/2006/relationships" name="Methods note" sheetId="1" r:id="Rb29ffed7c30f4c9f"/>
    <x:sheet xmlns:r="http://schemas.openxmlformats.org/officeDocument/2006/relationships" name="Fictional example" sheetId="2" r:id="R960f87ba0b7d482a"/>
    <x:sheet xmlns:r="http://schemas.openxmlformats.org/officeDocument/2006/relationships" name="Read me" sheetId="3" r:id="Rf027d2389e6c42eb"/>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General"/>
    <x:numFmt numFmtId="201" formatCode="dd-mmm-yyyy&quot;  &quot;"/>
  </x:numFmts>
  <x:fonts count="7">
    <x:font>
      <x:sz val="11"/>
      <x:name val="Carlito"/>
    </x:font>
    <x:font>
      <x:sz val="10"/>
      <x:color rgb="FF203B30"/>
      <x:name val="Arial"/>
    </x:font>
    <x:font>
      <x:b/>
      <x:sz val="16"/>
      <x:color rgb="FF234B3A"/>
      <x:name val="Arial"/>
    </x:font>
    <x:font>
      <x:sz val="10"/>
      <x:color rgb="FF657268"/>
      <x:name val="Arial"/>
    </x:font>
    <x:font>
      <x:b/>
      <x:sz val="10"/>
      <x:color rgb="FF234B3A"/>
      <x:name val="Arial"/>
    </x:font>
    <x:font>
      <x:b/>
      <x:sz val="10"/>
      <x:color rgb="FFFFFFFF"/>
      <x:name val="Arial"/>
    </x:font>
    <x:font>
      <x:b/>
      <x:sz val="10"/>
      <x:color rgb="FF203B30"/>
      <x:name val="Arial"/>
    </x:font>
  </x:fonts>
  <x:fills count="6">
    <x:fill>
      <x:patternFill patternType="none"/>
    </x:fill>
    <x:fill>
      <x:patternFill patternType="gray125"/>
    </x:fill>
    <x:fill>
      <x:patternFill patternType="solid">
        <x:fgColor rgb="FFF8F5EB"/>
      </x:patternFill>
    </x:fill>
    <x:fill>
      <x:patternFill patternType="solid">
        <x:fgColor rgb="FFFFF0C5"/>
      </x:patternFill>
    </x:fill>
    <x:fill>
      <x:patternFill patternType="solid">
        <x:fgColor rgb="FFE4EEE8"/>
      </x:patternFill>
    </x:fill>
    <x:fill>
      <x:patternFill patternType="solid">
        <x:fgColor rgb="FF234B3A"/>
      </x:patternFill>
    </x:fill>
  </x:fills>
  <x:borders count="5">
    <x:border/>
    <x:border>
      <x:bottom style="thin">
        <x:color rgb="FFB9C8BB"/>
      </x:bottom>
    </x:border>
    <x:border>
      <x:right style="thin">
        <x:color rgb="FFFFFFFF"/>
      </x:right>
    </x:border>
    <x:border>
      <x:left style="thin">
        <x:color rgb="FFFFFFFF"/>
      </x:left>
      <x:right style="thin">
        <x:color rgb="FFFFFFFF"/>
      </x:right>
    </x:border>
    <x:border>
      <x:left style="thin">
        <x:color rgb="FFFFFFFF"/>
      </x:left>
    </x:border>
  </x:borders>
  <x:cellStyleXfs count="1">
    <x:xf numFmtId="0" fontId="0" fillId="0" borderId="0"/>
  </x:cellStyleXfs>
  <x:cellXfs count="30">
    <x:xf numFmtId="0" fontId="0" fillId="0" borderId="0" xfId="0"/>
    <x:xf numFmtId="0" fontId="0" fillId="2" borderId="0" xfId="0" applyNumberFormat="1" applyFont="1" applyFill="1" applyBorder="1"/>
    <x:xf numFmtId="0" fontId="1" fillId="2" borderId="0" xfId="0" applyNumberFormat="1" applyFont="1" applyFill="1" applyBorder="1"/>
    <x:xf numFmtId="200" fontId="1" fillId="2" borderId="0" xfId="0" applyNumberFormat="1" applyFont="1" applyFill="1" applyBorder="1"/>
    <x:xf numFmtId="200" fontId="1" fillId="2" borderId="0" xfId="0" applyNumberFormat="1" applyFont="1" applyFill="1" applyBorder="1" applyAlignment="1">
      <x:alignment vertical="center"/>
    </x:xf>
    <x:xf numFmtId="200" fontId="2" fillId="2" borderId="0" xfId="0" applyNumberFormat="1" applyFont="1" applyFill="1" applyBorder="1" applyAlignment="1">
      <x:alignment vertical="center"/>
    </x:xf>
    <x:xf numFmtId="200" fontId="2" fillId="2" borderId="1" xfId="0" applyNumberFormat="1" applyFont="1" applyFill="1" applyBorder="1" applyAlignment="1">
      <x:alignment vertical="center"/>
    </x:xf>
    <x:xf numFmtId="200" fontId="1" fillId="2" borderId="1" xfId="0" applyNumberFormat="1" applyFont="1" applyFill="1" applyBorder="1" applyAlignment="1">
      <x:alignment vertical="center"/>
    </x:xf>
    <x:xf numFmtId="200" fontId="3" fillId="2" borderId="0" xfId="0" applyNumberFormat="1" applyFont="1" applyFill="1" applyBorder="1" applyAlignment="1">
      <x:alignment vertical="center"/>
    </x:xf>
    <x:xf numFmtId="200" fontId="1" fillId="2" borderId="0" xfId="0" applyNumberFormat="1" applyFont="1" applyFill="1" applyBorder="1" applyAlignment="1">
      <x:alignment vertical="center" wrapText="1"/>
    </x:xf>
    <x:xf numFmtId="200" fontId="1" fillId="3" borderId="0" xfId="0" applyNumberFormat="1" applyFont="1" applyFill="1" applyBorder="1" applyAlignment="1">
      <x:alignment vertical="center"/>
    </x:xf>
    <x:xf numFmtId="200" fontId="1" fillId="3" borderId="0" xfId="0" applyNumberFormat="1" applyFont="1" applyFill="1" applyBorder="1" applyAlignment="1">
      <x:alignment vertical="center" wrapText="1"/>
    </x:xf>
    <x:xf numFmtId="200" fontId="1" fillId="4" borderId="0" xfId="0" applyNumberFormat="1" applyFont="1" applyFill="1" applyBorder="1" applyAlignment="1">
      <x:alignment vertical="center"/>
    </x:xf>
    <x:xf numFmtId="200" fontId="4" fillId="4" borderId="0" xfId="0" applyNumberFormat="1" applyFont="1" applyFill="1" applyBorder="1" applyAlignment="1">
      <x:alignment vertical="center"/>
    </x:xf>
    <x:xf numFmtId="200" fontId="4" fillId="4" borderId="0" xfId="0" applyNumberFormat="1" applyFont="1" applyFill="1" applyBorder="1" applyAlignment="1">
      <x:alignment vertical="center" wrapText="1"/>
    </x:xf>
    <x:xf numFmtId="200" fontId="1" fillId="5" borderId="0" xfId="0" applyNumberFormat="1" applyFont="1" applyFill="1" applyBorder="1" applyAlignment="1">
      <x:alignment vertical="center"/>
    </x:xf>
    <x:xf numFmtId="200" fontId="5" fillId="5" borderId="0" xfId="0" applyNumberFormat="1" applyFont="1" applyFill="1" applyBorder="1" applyAlignment="1">
      <x:alignment vertical="center"/>
    </x:xf>
    <x:xf numFmtId="200" fontId="5" fillId="5" borderId="2" xfId="0" applyNumberFormat="1" applyFont="1" applyFill="1" applyBorder="1" applyAlignment="1">
      <x:alignment vertical="center"/>
    </x:xf>
    <x:xf numFmtId="200" fontId="5" fillId="5" borderId="3" xfId="0" applyNumberFormat="1" applyFont="1" applyFill="1" applyBorder="1" applyAlignment="1">
      <x:alignment vertical="center"/>
    </x:xf>
    <x:xf numFmtId="200" fontId="5" fillId="5" borderId="4" xfId="0" applyNumberFormat="1" applyFont="1" applyFill="1" applyBorder="1" applyAlignment="1">
      <x:alignment vertical="center"/>
    </x:xf>
    <x:xf numFmtId="200" fontId="5" fillId="5" borderId="2" xfId="0" applyNumberFormat="1" applyFont="1" applyFill="1" applyBorder="1" applyAlignment="1">
      <x:alignment vertical="center" wrapText="1"/>
    </x:xf>
    <x:xf numFmtId="200" fontId="5" fillId="5" borderId="3" xfId="0" applyNumberFormat="1" applyFont="1" applyFill="1" applyBorder="1" applyAlignment="1">
      <x:alignment vertical="center" wrapText="1"/>
    </x:xf>
    <x:xf numFmtId="200" fontId="5" fillId="5" borderId="4" xfId="0" applyNumberFormat="1" applyFont="1" applyFill="1" applyBorder="1" applyAlignment="1">
      <x:alignment vertical="center" wrapText="1"/>
    </x:xf>
    <x:xf numFmtId="200" fontId="5" fillId="5" borderId="2" xfId="0" applyNumberFormat="1" applyFont="1" applyFill="1" applyBorder="1" applyAlignment="1">
      <x:alignment horizontal="center" vertical="center" wrapText="1"/>
    </x:xf>
    <x:xf numFmtId="200" fontId="5" fillId="5" borderId="3" xfId="0" applyNumberFormat="1" applyFont="1" applyFill="1" applyBorder="1" applyAlignment="1">
      <x:alignment horizontal="center" vertical="center" wrapText="1"/>
    </x:xf>
    <x:xf numFmtId="200" fontId="5" fillId="5" borderId="4" xfId="0" applyNumberFormat="1" applyFont="1" applyFill="1" applyBorder="1" applyAlignment="1">
      <x:alignment horizontal="center" vertical="center" wrapText="1"/>
    </x:xf>
    <x:xf numFmtId="200" fontId="1" fillId="4" borderId="0" xfId="0" applyNumberFormat="1" applyFont="1" applyFill="1" applyBorder="1" applyAlignment="1">
      <x:alignment vertical="center" wrapText="1"/>
    </x:xf>
    <x:xf numFmtId="0" fontId="0" fillId="0" borderId="1" xfId="0" applyNumberFormat="1" applyFont="1" applyFill="1" applyBorder="1"/>
    <x:xf numFmtId="200" fontId="6" fillId="2" borderId="0" xfId="0" applyNumberFormat="1" applyFont="1" applyFill="1" applyBorder="1" applyAlignment="1">
      <x:alignment vertical="center" wrapText="1"/>
    </x:xf>
    <x:xf numFmtId="200" fontId="5" fillId="5" borderId="0" xfId="0" applyNumberFormat="1" applyFont="1" applyFill="1" applyBorder="1" applyAlignment="1">
      <x:alignment vertical="center" wrapText="1"/>
    </x:xf>
  </x:cellXfs>
  <x:cellStyles count="1">
    <x:cellStyle name="Normal" xfId="0"/>
  </x:cellStyles>
  <x:dxfs count="18">
    <x:dxf>
      <x:numFmt numFmtId="201" formatCode="dd-mmm-yyyy&quot;  &quot;"/>
    </x:dxf>
    <x:dxf>
      <x:numFmt numFmtId="201" formatCode="dd-mmm-yyyy&quot;  &quot;"/>
    </x:dxf>
    <x:dxf>
      <x:numFmt numFmtId="201" formatCode="dd-mmm-yyyy&quot;  &quot;"/>
    </x:dxf>
    <x:dxf>
      <x:numFmt numFmtId="201" formatCode="dd-mmm-yyyy&quot;  &quot;"/>
    </x:dxf>
    <x:dxf>
      <x:numFmt numFmtId="201" formatCode="dd-mmm-yyyy&quot;  &quot;"/>
    </x:dxf>
    <x:dxf>
      <x:font>
        <x:b/>
        <x:color rgb="FF933B23"/>
      </x:font>
      <x:fill>
        <x:patternFill>
          <x:bgColor rgb="FFFBE2D9"/>
        </x:patternFill>
      </x:fill>
    </x:dxf>
    <x:dxf>
      <x:font>
        <x:b/>
        <x:color rgb="FF933B23"/>
      </x:font>
      <x:fill>
        <x:patternFill>
          <x:bgColor rgb="FFFBE2D9"/>
        </x:patternFill>
      </x:fill>
    </x:dxf>
    <x:dxf>
      <x:numFmt numFmtId="201" formatCode="dd-mmm-yyyy&quot;  &quot;"/>
    </x:dxf>
    <x:dxf>
      <x:numFmt numFmtId="201" formatCode="dd-mmm-yyyy&quot;  &quot;"/>
    </x:dxf>
    <x:dxf>
      <x:numFmt numFmtId="201" formatCode="dd-mmm-yyyy&quot;  &quot;"/>
    </x:dxf>
    <x:dxf>
      <x:numFmt numFmtId="201" formatCode="dd-mmm-yyyy&quot;  &quot;"/>
    </x:dxf>
    <x:dxf>
      <x:numFmt numFmtId="201" formatCode="dd-mmm-yyyy&quot;  &quot;"/>
    </x:dxf>
    <x:dxf>
      <x:font>
        <x:b/>
        <x:color rgb="FF933B23"/>
      </x:font>
      <x:fill>
        <x:patternFill>
          <x:bgColor rgb="FFFBE2D9"/>
        </x:patternFill>
      </x:fill>
    </x:dxf>
    <x:dxf>
      <x:font>
        <x:b/>
        <x:color rgb="FF933B23"/>
      </x:font>
      <x:fill>
        <x:patternFill>
          <x:bgColor rgb="FFFBE2D9"/>
        </x:patternFill>
      </x:fill>
    </x:dxf>
    <x:dxf>
      <x:font>
        <x:b/>
        <x:color rgb="FF933B23"/>
      </x:font>
      <x:fill>
        <x:patternFill patternType="solid">
          <x:bgColor rgb="FFFBE2D9"/>
        </x:patternFill>
      </x:fill>
    </x:dxf>
    <x:dxf>
      <x:font>
        <x:b/>
        <x:color rgb="FF933B23"/>
      </x:font>
      <x:fill>
        <x:patternFill patternType="solid">
          <x:bgColor rgb="FFFBE2D9"/>
        </x:patternFill>
      </x:fill>
    </x:dxf>
    <x:dxf>
      <x:font>
        <x:b/>
        <x:color rgb="FF933B23"/>
      </x:font>
      <x:fill>
        <x:patternFill patternType="solid">
          <x:bgColor rgb="FFFBE2D9"/>
        </x:patternFill>
      </x:fill>
    </x:dxf>
    <x:dxf>
      <x:font>
        <x:b/>
        <x:color rgb="FF933B23"/>
      </x:font>
      <x:fill>
        <x:patternFill patternType="solid">
          <x:bgColor rgb="FFFBE2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9ef0dbc850ac49b5" /><Relationship Type="http://schemas.openxmlformats.org/officeDocument/2006/relationships/theme" Target="/xl/theme/theme1.xml" Id="R8fe424bd35214bbf" /><Relationship Type="http://schemas.openxmlformats.org/officeDocument/2006/relationships/sharedStrings" Target="/xl/sharedStrings.xml" Id="R1e18f21a459f46bd" /><Relationship Type="http://schemas.openxmlformats.org/officeDocument/2006/relationships/worksheet" Target="/xl/worksheets/sheet1.xml" Id="Rb29ffed7c30f4c9f" /><Relationship Type="http://schemas.openxmlformats.org/officeDocument/2006/relationships/worksheet" Target="/xl/worksheets/sheet2.xml" Id="R960f87ba0b7d482a" /><Relationship Type="http://schemas.openxmlformats.org/officeDocument/2006/relationships/worksheet" Target="/xl/worksheets/sheet3.xml" Id="Rf027d2389e6c42eb" /></Relationships>
</file>

<file path=xl/tables/table1.xml><?xml version="1.0" encoding="utf-8"?>
<x:table xmlns:x="http://schemas.openxmlformats.org/spreadsheetml/2006/main" id="1" name="T019Methodsnote" displayName="T019Methodsnote" ref="A16:Q28" headerRowCount="1" totalsRowCount="0" totalsRowShown="0">
  <x:autoFilter ref="A16:Q28"/>
  <x:tableColumns count="17">
    <x:tableColumn id="1" name="Section ID"/>
    <x:tableColumn id="2" name="Methods-note section"/>
    <x:tableColumn id="3" name="Prompt"/>
    <x:tableColumn id="4" name="Draft note in your words"/>
    <x:tableColumn id="5" name="Evidence / source references"/>
    <x:tableColumn id="6" name="Limitations / uncertainty"/>
    <x:tableColumn id="7" name="Draft state"/>
    <x:tableColumn id="8" name="Review state"/>
    <x:tableColumn id="9" name="Reviewer / decision owner"/>
    <x:tableColumn id="10" name="Reviewed / decided on"/>
    <x:tableColumn id="11" name="Review / decision reference"/>
    <x:tableColumn id="12" name="Open action"/>
    <x:tableColumn id="13" name="Action owner"/>
    <x:tableColumn id="14" name="Action due"/>
    <x:tableColumn id="15" name="Input check"/>
    <x:tableColumn id="16" name="Drafting position"/>
    <x:tableColumn id="17" name="Days after due"/>
  </x:tableColumns>
  <x:tableStyleInfo name="TableStyleMedium2" showFirstColumn="0" showLastColumn="0" showRowStripes="0" showColumnStripes="0"/>
</x:table>
</file>

<file path=xl/tables/table2.xml><?xml version="1.0" encoding="utf-8"?>
<x:table xmlns:x="http://schemas.openxmlformats.org/spreadsheetml/2006/main" id="2" name="T019Fictionalexample" displayName="T019Fictionalexample" ref="A16:Q28" headerRowCount="1" totalsRowCount="0" totalsRowShown="0">
  <x:autoFilter ref="A16:Q28"/>
  <x:tableColumns count="17">
    <x:tableColumn id="1" name="Section ID"/>
    <x:tableColumn id="2" name="Methods-note section"/>
    <x:tableColumn id="3" name="Prompt"/>
    <x:tableColumn id="4" name="Draft note in your words"/>
    <x:tableColumn id="5" name="Evidence / source references"/>
    <x:tableColumn id="6" name="Limitations / uncertainty"/>
    <x:tableColumn id="7" name="Draft state"/>
    <x:tableColumn id="8" name="Review state"/>
    <x:tableColumn id="9" name="Reviewer / decision owner"/>
    <x:tableColumn id="10" name="Reviewed / decided on"/>
    <x:tableColumn id="11" name="Review / decision reference"/>
    <x:tableColumn id="12" name="Open action"/>
    <x:tableColumn id="13" name="Action owner"/>
    <x:tableColumn id="14" name="Action due"/>
    <x:tableColumn id="15" name="Input check"/>
    <x:tableColumn id="16" name="Drafting position"/>
    <x:tableColumn id="17" name="Days after due"/>
  </x:tableColumns>
  <x:tableStyleInfo name="TableStyleMedium2" showFirstColumn="0" showLastColumn="0" showRowStripes="0"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a5754aa371f04cc4" /></Relationships>
</file>

<file path=xl/worksheets/_rels/sheet2.xml.rels>&#65279;<?xml version="1.0" encoding="utf-8"?><Relationships xmlns="http://schemas.openxmlformats.org/package/2006/relationships"><Relationship Type="http://schemas.openxmlformats.org/officeDocument/2006/relationships/table" Target="/xl/tables/table2.xml" Id="R4d47615871aa47e8" /></Relationships>
</file>

<file path=xl/worksheets/sheet1.xml><?xml version="1.0" encoding="utf-8"?>
<x:worksheet xmlns:x="http://schemas.openxmlformats.org/spreadsheetml/2006/main">
  <x:sheetPr>
    <x:tabColor rgb="FF234B3A"/>
  </x:sheetPr>
  <x:sheetViews>
    <x:sheetView showGridLines="0" workbookViewId="0">
      <x:pane xSplit="2" topLeftCell="C1" activePane="topRight" state="frozen"/>
    </x:sheetView>
  </x:sheetViews>
  <x:sheetFormatPr defaultRowHeight="15"/>
  <x:cols>
    <x:col min="1" max="1" width="24" hidden="0" customWidth="1"/>
    <x:col min="2" max="2" width="40" hidden="0" customWidth="1"/>
    <x:col min="3" max="3" width="57" hidden="0" customWidth="1"/>
    <x:col min="4" max="4" width="73" hidden="0" customWidth="1"/>
    <x:col min="5" max="5" width="49" hidden="0" customWidth="1"/>
    <x:col min="6" max="6" width="55" hidden="0" customWidth="1"/>
    <x:col min="7" max="7" width="28" hidden="0" customWidth="1"/>
    <x:col min="8" max="8" width="30" hidden="0" customWidth="1"/>
    <x:col min="9" max="9" width="34" hidden="0" customWidth="1"/>
    <x:col min="10" max="10" width="24" hidden="0" customWidth="1"/>
    <x:col min="11" max="11" width="45" hidden="0" customWidth="1"/>
    <x:col min="12" max="12" width="50" hidden="0" customWidth="1"/>
    <x:col min="13" max="13" width="31" hidden="0" customWidth="1"/>
    <x:col min="14" max="14" width="24" hidden="0" customWidth="1"/>
    <x:col min="15" max="15" width="49" hidden="0" customWidth="1"/>
    <x:col min="16" max="16" width="40" hidden="0" customWidth="1"/>
    <x:col min="17" max="17" width="26" hidden="0" customWidth="1"/>
  </x:cols>
  <x:sheetData>
    <x:row r="1" ht="25" customHeight="1">
      <x:c r="A1" s="4"/>
      <x:c r="B1" s="4"/>
      <x:c r="C1" s="4"/>
      <x:c r="D1" s="4"/>
      <x:c r="E1" s="4"/>
      <x:c r="F1" s="4"/>
      <x:c r="G1" s="4"/>
      <x:c r="H1" s="4"/>
      <x:c r="I1" s="4"/>
      <x:c r="J1" s="4"/>
      <x:c r="K1" s="4"/>
      <x:c r="L1" s="4"/>
      <x:c r="M1" s="4"/>
      <x:c r="N1" s="4"/>
      <x:c r="O1" s="4"/>
      <x:c r="P1" s="4"/>
      <x:c r="Q1" s="4"/>
    </x:row>
    <x:row r="2" ht="34" customHeight="1">
      <x:c r="A2" s="6" t="str">
        <x:v>Inventory methods note drafting template</x:v>
      </x:c>
      <x:c r="B2" s="7"/>
      <x:c r="C2" s="7"/>
      <x:c r="D2" s="7"/>
      <x:c r="E2" s="7"/>
      <x:c r="F2" s="7"/>
      <x:c r="G2" s="7"/>
      <x:c r="H2" s="7"/>
      <x:c r="I2" s="4"/>
      <x:c r="J2" s="4"/>
      <x:c r="K2" s="4"/>
      <x:c r="L2" s="4"/>
      <x:c r="M2" s="4"/>
      <x:c r="N2" s="4"/>
      <x:c r="O2" s="4"/>
      <x:c r="P2" s="4"/>
      <x:c r="Q2" s="4"/>
    </x:row>
    <x:row r="3" ht="25" customHeight="1">
      <x:c r="A3" s="8" t="str">
        <x:v>T019. Draft original methods and limitations from retained evidence; every working narrative field is blank.</x:v>
      </x:c>
      <x:c r="B3" s="4"/>
      <x:c r="C3" s="4"/>
      <x:c r="D3" s="4"/>
      <x:c r="E3" s="4"/>
      <x:c r="F3" s="4"/>
      <x:c r="G3" s="4"/>
      <x:c r="H3" s="4"/>
      <x:c r="I3" s="4"/>
      <x:c r="J3" s="4"/>
      <x:c r="K3" s="4"/>
      <x:c r="L3" s="4"/>
      <x:c r="M3" s="4"/>
      <x:c r="N3" s="4"/>
      <x:c r="O3" s="4"/>
      <x:c r="P3" s="4"/>
      <x:c r="Q3" s="4"/>
    </x:row>
    <x:row r="4" ht="25" customHeight="1">
      <x:c r="A4" s="8" t="str">
        <x:v>Amber: inputs. Pale green: formulas/fixed prompts. 12 fixed sections, rows 17–28. Review every section.</x:v>
      </x:c>
      <x:c r="B4" s="4"/>
      <x:c r="C4" s="4"/>
      <x:c r="D4" s="4"/>
      <x:c r="E4" s="4"/>
      <x:c r="F4" s="4"/>
      <x:c r="G4" s="4"/>
      <x:c r="H4" s="4"/>
      <x:c r="I4" s="4"/>
      <x:c r="J4" s="4"/>
      <x:c r="K4" s="4"/>
      <x:c r="L4" s="4"/>
      <x:c r="M4" s="4"/>
      <x:c r="N4" s="4"/>
      <x:c r="O4" s="4"/>
      <x:c r="P4" s="4"/>
      <x:c r="Q4" s="4"/>
    </x:row>
    <x:row r="5" ht="25" customHeight="1">
      <x:c r="A5" s="4"/>
      <x:c r="B5" s="4"/>
      <x:c r="C5" s="4"/>
      <x:c r="D5" s="4"/>
      <x:c r="E5" s="4"/>
      <x:c r="F5" s="4"/>
      <x:c r="G5" s="4"/>
      <x:c r="H5" s="4"/>
      <x:c r="I5" s="4"/>
      <x:c r="J5" s="4"/>
      <x:c r="K5" s="4"/>
      <x:c r="L5" s="4"/>
      <x:c r="M5" s="4"/>
      <x:c r="N5" s="4"/>
      <x:c r="O5" s="4"/>
      <x:c r="P5" s="4"/>
      <x:c r="Q5" s="4"/>
    </x:row>
    <x:row r="6" ht="39" customHeight="1">
      <x:c r="A6" s="9" t="str">
        <x:v>Inventory / note ID</x:v>
      </x:c>
      <x:c r="B6" s="11"/>
      <x:c r="C6" s="4"/>
      <x:c r="D6" s="9" t="str">
        <x:v>Note title</x:v>
      </x:c>
      <x:c r="E6" s="11"/>
      <x:c r="F6" s="4"/>
      <x:c r="G6" s="9" t="str">
        <x:v>Sections started</x:v>
      </x:c>
      <x:c r="H6" s="14" t="n">
        <x:f>IF(COUNTA(D17:N17)&gt;0,1,0)+IF(COUNTA(D18:N18)&gt;0,1,0)+IF(COUNTA(D19:N19)&gt;0,1,0)+IF(COUNTA(D20:N20)&gt;0,1,0)+IF(COUNTA(D21:N21)&gt;0,1,0)+IF(COUNTA(D22:N22)&gt;0,1,0)+IF(COUNTA(D23:N23)&gt;0,1,0)+IF(COUNTA(D24:N24)&gt;0,1,0)+IF(COUNTA(D25:N25)&gt;0,1,0)+IF(COUNTA(D26:N26)&gt;0,1,0)+IF(COUNTA(D27:N27)&gt;0,1,0)+IF(COUNTA(D28:N28)&gt;0,1,0)</x:f>
        <x:v>0</x:v>
      </x:c>
      <x:c r="I6" s="4"/>
      <x:c r="J6" s="4"/>
      <x:c r="K6" s="4"/>
      <x:c r="L6" s="4"/>
      <x:c r="M6" s="4"/>
      <x:c r="N6" s="4"/>
      <x:c r="O6" s="4"/>
      <x:c r="P6" s="4"/>
      <x:c r="Q6" s="4"/>
    </x:row>
    <x:row r="7" ht="39" customHeight="1">
      <x:c r="A7" s="9" t="str">
        <x:v>Entity / boundary reference</x:v>
      </x:c>
      <x:c r="B7" s="11"/>
      <x:c r="C7" s="4"/>
      <x:c r="D7" s="9" t="str">
        <x:v>Note version</x:v>
      </x:c>
      <x:c r="E7" s="11"/>
      <x:c r="F7" s="4"/>
      <x:c r="G7" s="9" t="str">
        <x:v>Sections with input issues</x:v>
      </x:c>
      <x:c r="H7" s="14" t="n">
        <x:f>COUNTIFS(O17:O28,"Check: input error")+COUNTIFS(O17:O28,"Check: text input required")+COUNTIFS(O17:O28,"Check: project setup")+COUNTIFS(O17:O28,"Check: response, evidence or limitations missing")+COUNTIFS(O17:O28,"Check: response state invalid")+COUNTIFS(O17:O28,"Check: review or decision state invalid")+COUNTIFS(O17:O28,"Check: entered date invalid")+COUNTIFS(O17:O28,"Check: review chronology")+COUNTIFS(O17:O28,"Check: reviewed draft unresolved")+COUNTIFS(O17:O28,"Check: review record incomplete")+COUNTIFS(O17:O28,"Check: update review state")+COUNTIFS(O17:O28,"Check: action fields have no action")+COUNTIFS(O17:O28,"Check: action incomplete")+COUNTIFS(O17:O28,"Check: fixed scaffold altered")</x:f>
        <x:v>0</x:v>
      </x:c>
      <x:c r="I7" s="4"/>
      <x:c r="J7" s="4"/>
      <x:c r="K7" s="4"/>
      <x:c r="L7" s="4"/>
      <x:c r="M7" s="4"/>
      <x:c r="N7" s="4"/>
      <x:c r="O7" s="4"/>
      <x:c r="P7" s="4"/>
      <x:c r="Q7" s="4"/>
    </x:row>
    <x:row r="8" ht="39" customHeight="1">
      <x:c r="A8" s="9" t="str">
        <x:v>Period start</x:v>
      </x:c>
      <x:c r="B8" s="11"/>
      <x:c r="C8" s="4"/>
      <x:c r="D8" s="9" t="str">
        <x:v>Intended audience</x:v>
      </x:c>
      <x:c r="E8" s="11"/>
      <x:c r="F8" s="4"/>
      <x:c r="G8" s="9" t="str">
        <x:v>Sections reviewed</x:v>
      </x:c>
      <x:c r="H8" s="14" t="n">
        <x:f>COUNTIFS(P17:P28,"Draft reviewed")</x:f>
        <x:v>0</x:v>
      </x:c>
      <x:c r="I8" s="4"/>
      <x:c r="J8" s="4"/>
      <x:c r="K8" s="4"/>
      <x:c r="L8" s="4"/>
      <x:c r="M8" s="4"/>
      <x:c r="N8" s="4"/>
      <x:c r="O8" s="4"/>
      <x:c r="P8" s="4"/>
      <x:c r="Q8" s="4"/>
    </x:row>
    <x:row r="9" ht="39" customHeight="1">
      <x:c r="A9" s="9" t="str">
        <x:v>Period end</x:v>
      </x:c>
      <x:c r="B9" s="11"/>
      <x:c r="C9" s="4"/>
      <x:c r="D9" s="9" t="str">
        <x:v>Source-pack reference</x:v>
      </x:c>
      <x:c r="E9" s="11"/>
      <x:c r="F9" s="4"/>
      <x:c r="G9" s="9" t="str">
        <x:v>Valid open actions</x:v>
      </x:c>
      <x:c r="H9" s="14" t="n">
        <x:f>COUNT(Q17:Q28)</x:f>
        <x:v>0</x:v>
      </x:c>
      <x:c r="I9" s="4"/>
      <x:c r="J9" s="4"/>
      <x:c r="K9" s="4"/>
      <x:c r="L9" s="4"/>
      <x:c r="M9" s="4"/>
      <x:c r="N9" s="4"/>
      <x:c r="O9" s="4"/>
      <x:c r="P9" s="4"/>
      <x:c r="Q9" s="4"/>
    </x:row>
    <x:row r="10" ht="63" customHeight="1">
      <x:c r="A10" s="9" t="str">
        <x:v>As-of date</x:v>
      </x:c>
      <x:c r="B10" s="11"/>
      <x:c r="C10" s="4"/>
      <x:c r="D10" s="4"/>
      <x:c r="E10" s="4"/>
      <x:c r="F10" s="4"/>
      <x:c r="G10" s="9" t="str">
        <x:v>Setup check</x:v>
      </x:c>
      <x:c r="H10" s="14" t="str">
        <x:f>IF(COUNTA(B6:B10,E6:E9)=0,"Enter setup",IFERROR(IF(OR(ISERROR(B6),ISERROR(B7),ISERROR(E6),ISERROR(E7),ISERROR(E8),ISERROR(E9),ISERROR(B8),ISERROR(B9),ISERROR(B10)),"Check: setup input error",IF(OR(AND(LEN(B6&amp;"")&gt;0,NOT(ISTEXT(B6))),AND(LEN(B7&amp;"")&gt;0,NOT(ISTEXT(B7))),AND(LEN(E6&amp;"")&gt;0,NOT(ISTEXT(E6))),AND(LEN(E7&amp;"")&gt;0,NOT(ISTEXT(E7))),AND(LEN(E8&amp;"")&gt;0,NOT(ISTEXT(E8))),AND(LEN(E9&amp;"")&gt;0,NOT(ISTEXT(E9)))),"Check: setup text required",IF(OR(LEN(TRIM(B6&amp;""))=0,LEN(TRIM(B7&amp;""))=0,LEN(TRIM(E6&amp;""))=0,LEN(TRIM(E7&amp;""))=0,LEN(TRIM(E8&amp;""))=0,LEN(TRIM(E9&amp;""))=0),"Check: project context or reference missing",IF(OR(NOT(IF(AND(ISNUMBER(B8),NOT(ISLOGICAL(B8))),AND(SIGN(B8-1)&gt;=0,SIGN(B8-2958465)&lt;=0,SIGN(MOD(B8,1))=0),FALSE)),NOT(IF(AND(ISNUMBER(B9),NOT(ISLOGICAL(B9))),AND(SIGN(B9-1)&gt;=0,SIGN(B9-2958465)&lt;=0,SIGN(MOD(B9,1))=0),FALSE)),NOT(IF(AND(ISNUMBER(B10),NOT(ISLOGICAL(B10))),AND(SIGN(B10-1)&gt;=0,SIGN(B10-2958465)&lt;=0,SIGN(MOD(B10,1))=0),FALSE))),"Check: reporting dates invalid",IF(OR(B8&gt;B9,B9&gt;B10),"Check: reporting chronology","Recorded"))))),"Check: setup input error"))</x:f>
        <x:v>Enter setup</x:v>
      </x:c>
      <x:c r="I10" s="4"/>
      <x:c r="J10" s="4"/>
      <x:c r="K10" s="4"/>
      <x:c r="L10" s="4"/>
      <x:c r="M10" s="4"/>
      <x:c r="N10" s="4"/>
      <x:c r="O10" s="4"/>
      <x:c r="P10" s="4"/>
      <x:c r="Q10" s="4"/>
    </x:row>
    <x:row r="11" ht="63" customHeight="1">
      <x:c r="A11" s="4"/>
      <x:c r="B11" s="4"/>
      <x:c r="C11" s="4"/>
      <x:c r="D11" s="4"/>
      <x:c r="E11" s="4"/>
      <x:c r="F11" s="4"/>
      <x:c r="G11" s="9" t="str">
        <x:v>Overall position</x:v>
      </x:c>
      <x:c r="H11" s="14" t="str">
        <x:f>IF(H10&lt;&gt;"Recorded",H10,IF(H7&gt;0,"Check: resolve input issues",IF(H6&lt;12,"Complete all 12 sections",IF(H8&lt;12,"Draft review or action remains","Draft reviewed; approve external use separately"))))</x:f>
        <x:v>Enter setup</x:v>
      </x:c>
      <x:c r="I11" s="4"/>
      <x:c r="J11" s="4"/>
      <x:c r="K11" s="4"/>
      <x:c r="L11" s="4"/>
      <x:c r="M11" s="4"/>
      <x:c r="N11" s="4"/>
      <x:c r="O11" s="4"/>
      <x:c r="P11" s="4"/>
      <x:c r="Q11" s="4"/>
    </x:row>
    <x:row r="12" ht="25" customHeight="1">
      <x:c r="A12" s="4"/>
      <x:c r="B12" s="4"/>
      <x:c r="C12" s="4"/>
      <x:c r="D12" s="4"/>
      <x:c r="E12" s="4"/>
      <x:c r="F12" s="4"/>
      <x:c r="G12" s="4"/>
      <x:c r="H12" s="4"/>
      <x:c r="I12" s="4"/>
      <x:c r="J12" s="4"/>
      <x:c r="K12" s="4"/>
      <x:c r="L12" s="4"/>
      <x:c r="M12" s="4"/>
      <x:c r="N12" s="4"/>
      <x:c r="O12" s="4"/>
      <x:c r="P12" s="4"/>
      <x:c r="Q12" s="4"/>
    </x:row>
    <x:row r="13" ht="25" customHeight="1">
      <x:c r="A13" s="8" t="str">
        <x:v>Write and review the actual note. Formula statuses check entries; they do not draft a compliance statement.</x:v>
      </x:c>
      <x:c r="B13" s="4"/>
      <x:c r="C13" s="4"/>
      <x:c r="D13" s="4"/>
      <x:c r="E13" s="4"/>
      <x:c r="F13" s="4"/>
      <x:c r="G13" s="4"/>
      <x:c r="H13" s="4"/>
      <x:c r="I13" s="4"/>
      <x:c r="J13" s="4"/>
      <x:c r="K13" s="4"/>
      <x:c r="L13" s="4"/>
      <x:c r="M13" s="4"/>
      <x:c r="N13" s="4"/>
      <x:c r="O13" s="4"/>
      <x:c r="P13" s="4"/>
      <x:c r="Q13" s="4"/>
    </x:row>
    <x:row r="14" ht="25" customHeight="1">
      <x:c r="A14" s="8" t="str">
        <x:v>Unresolved sections and open actions remain visible after partial review. N.A. requires an evidence-based explanation.</x:v>
      </x:c>
      <x:c r="B14" s="4"/>
      <x:c r="C14" s="4"/>
      <x:c r="D14" s="4"/>
      <x:c r="E14" s="4"/>
      <x:c r="F14" s="4"/>
      <x:c r="G14" s="4"/>
      <x:c r="H14" s="4"/>
      <x:c r="I14" s="4"/>
      <x:c r="J14" s="4"/>
      <x:c r="K14" s="4"/>
      <x:c r="L14" s="4"/>
      <x:c r="M14" s="4"/>
      <x:c r="N14" s="4"/>
      <x:c r="O14" s="4"/>
      <x:c r="P14" s="4"/>
      <x:c r="Q14" s="4"/>
    </x:row>
    <x:row r="15" ht="25" customHeight="1">
      <x:c r="A15" s="4"/>
      <x:c r="B15" s="4"/>
      <x:c r="C15" s="4"/>
      <x:c r="D15" s="4"/>
      <x:c r="E15" s="4"/>
      <x:c r="F15" s="4"/>
      <x:c r="G15" s="4"/>
      <x:c r="H15" s="4"/>
      <x:c r="I15" s="4"/>
      <x:c r="J15" s="4"/>
      <x:c r="K15" s="4"/>
      <x:c r="L15" s="4"/>
      <x:c r="M15" s="4"/>
      <x:c r="N15" s="4"/>
      <x:c r="O15" s="4"/>
      <x:c r="P15" s="4"/>
      <x:c r="Q15" s="4"/>
    </x:row>
    <x:row r="16" ht="54" customHeight="1">
      <x:c r="A16" s="23" t="str">
        <x:v>Section ID</x:v>
      </x:c>
      <x:c r="B16" s="24" t="str">
        <x:v>Methods-note section</x:v>
      </x:c>
      <x:c r="C16" s="24" t="str">
        <x:v>Prompt</x:v>
      </x:c>
      <x:c r="D16" s="24" t="str">
        <x:v>Draft note in your words</x:v>
      </x:c>
      <x:c r="E16" s="24" t="str">
        <x:v>Evidence / source references</x:v>
      </x:c>
      <x:c r="F16" s="24" t="str">
        <x:v>Limitations / uncertainty</x:v>
      </x:c>
      <x:c r="G16" s="24" t="str">
        <x:v>Draft state</x:v>
      </x:c>
      <x:c r="H16" s="24" t="str">
        <x:v>Review state</x:v>
      </x:c>
      <x:c r="I16" s="24" t="str">
        <x:v>Reviewer / decision owner</x:v>
      </x:c>
      <x:c r="J16" s="24" t="str">
        <x:v>Reviewed / decided on</x:v>
      </x:c>
      <x:c r="K16" s="24" t="str">
        <x:v>Review / decision reference</x:v>
      </x:c>
      <x:c r="L16" s="24" t="str">
        <x:v>Open action</x:v>
      </x:c>
      <x:c r="M16" s="24" t="str">
        <x:v>Action owner</x:v>
      </x:c>
      <x:c r="N16" s="24" t="str">
        <x:v>Action due</x:v>
      </x:c>
      <x:c r="O16" s="24" t="str">
        <x:v>Input check</x:v>
      </x:c>
      <x:c r="P16" s="24" t="str">
        <x:v>Drafting position</x:v>
      </x:c>
      <x:c r="Q16" s="25" t="str">
        <x:v>Days after due</x:v>
      </x:c>
    </x:row>
    <x:row r="17" ht="148" customHeight="1">
      <x:c r="A17" s="26" t="str">
        <x:v>M01</x:v>
      </x:c>
      <x:c r="B17" s="26" t="str">
        <x:v>Purpose and audience</x:v>
      </x:c>
      <x:c r="C17" s="26" t="str">
        <x:v>State what the inventory and methods note are intended to support, who will use them and the reporting basis selected by the team.</x:v>
      </x:c>
      <x:c r="D17" s="11"/>
      <x:c r="E17" s="11"/>
      <x:c r="F17" s="11"/>
      <x:c r="G17" s="11"/>
      <x:c r="H17" s="11"/>
      <x:c r="I17" s="11"/>
      <x:c r="J17" s="11"/>
      <x:c r="K17" s="11"/>
      <x:c r="L17" s="11"/>
      <x:c r="M17" s="11"/>
      <x:c r="N17" s="11"/>
      <x:c r="O17" s="26" t="str">
        <x:f>IFERROR(IF(NOT(AND(EXACT(A17,"M01"),EXACT(B17,"Purpose and audience"),EXACT(C17,"State what the inventory and methods note are intended to support, who will use them and the reporting basis selected by the team."))),"Check: fixed scaffold altered",IF(COUNTA(D17:N17)=0,"Not started",IF(OR(ISERROR(D17),ISERROR(E17),ISERROR(F17),ISERROR(G17),ISERROR(H17),ISERROR(I17),ISERROR(J17),ISERROR(K17),ISERROR(L17),ISERROR(M17),ISERROR(N17)),"Check: input error",IF(OR(AND(LEN(D17&amp;"")&gt;0,NOT(ISTEXT(D17))),AND(LEN(E17&amp;"")&gt;0,NOT(ISTEXT(E17))),AND(LEN(F17&amp;"")&gt;0,NOT(ISTEXT(F17))),AND(LEN(G17&amp;"")&gt;0,NOT(ISTEXT(G17))),AND(LEN(H17&amp;"")&gt;0,NOT(ISTEXT(H17))),AND(LEN(I17&amp;"")&gt;0,NOT(ISTEXT(I17))),AND(LEN(K17&amp;"")&gt;0,NOT(ISTEXT(K17))),AND(LEN(L17&amp;"")&gt;0,NOT(ISTEXT(L17))),AND(LEN(M17&amp;"")&gt;0,NOT(ISTEXT(M17)))),"Check: text input required",IF($H$10&lt;&gt;"Recorded","Check: project setup",IF(OR(LEN(TRIM(D17&amp;""))=0,LEN(TRIM(E17&amp;""))=0,LEN(TRIM(F17&amp;""))=0),"Check: response, evidence or limitations missing",IF(NOT(OR(EXACT(G17,"Drafted"),EXACT(G17,"Not applicable"),EXACT(G17,"Unresolved"))),"Check: response state invalid",IF(NOT(OR(EXACT(H17,"Not reviewed"),EXACT(H17,"Changes required"),EXACT(H17,"Reviewed"))),"Check: review or decision state invalid",IF(OR(AND(LEN(J17&amp;"")&gt;0,NOT(IF(AND(ISNUMBER(J17),NOT(ISLOGICAL(J17))),AND(SIGN(J17-1)&gt;=0,SIGN(J17-2958465)&lt;=0,SIGN(MOD(J17,1))=0),FALSE))),AND(LEN(N17&amp;"")&gt;0,NOT(IF(AND(ISNUMBER(N17),NOT(ISLOGICAL(N17))),AND(SIGN(N17-1)&gt;=0,SIGN(N17-2958465)&lt;=0,SIGN(MOD(N17,1))=0),FALSE)))),"Check: entered date invalid",IF(AND(LEN(J17&amp;"")&gt;0,OR(J17&gt;$B$10,J17&lt;$B$9)),"Check: review chronology",IF(AND(EXACT(H17,"Reviewed"),EXACT(G17,"Unresolved")),"Check: reviewed draft unresolved",IF(AND(NOT(EXACT(H17,"Not reviewed")),OR(LEN(TRIM(I17&amp;""))=0,LEN(TRIM(J17&amp;""))=0,LEN(TRIM(K17&amp;""))=0)),"Check: review record incomplete",IF(AND(EXACT(H17,"Not reviewed"),LEN(J17&amp;"")&gt;0),"Check: update review state",IF(AND(LEN(TRIM(L17&amp;""))=0,OR(LEN(M17&amp;"")&gt;0,LEN(N17&amp;"")&gt;0)),"Check: action fields have no action",IF(AND(OR(NOT(EXACT(H17,"Reviewed")),LEN(L17&amp;"")&gt;0),OR(LEN(TRIM(L17&amp;""))=0,LEN(TRIM(M17&amp;""))=0,LEN(TRIM(N17&amp;""))=0)),"Check: action incomplete","Recorded"))))))))))))))),"Check: input error")</x:f>
        <x:v>Not started</x:v>
      </x:c>
      <x:c r="P17" s="26" t="str">
        <x:f>IF(O17="Not started","Not started",IF(O17&lt;&gt;"Recorded","Check: resolve input issue",IF(NOT(EXACT(H17,"Reviewed")),"Draft review pending",IF(LEN(L17&amp;"")&gt;0,"Draft action open","Draft reviewed"))))</x:f>
        <x:v>Not started</x:v>
      </x:c>
      <x:c r="Q17" s="26" t="str">
        <x:f>IF(O17="Recorded",IF(LEN(L17&amp;"")&gt;0,$B$10-N17,""),"")</x:f>
      </x:c>
    </x:row>
    <x:row r="18" ht="148" customHeight="1">
      <x:c r="A18" s="26" t="str">
        <x:v>M02</x:v>
      </x:c>
      <x:c r="B18" s="26" t="str">
        <x:v>Entity, sites and period</x:v>
      </x:c>
      <x:c r="C18" s="26" t="str">
        <x:v>Describe the reporting organisation, included entities/sites and exact period. Reference the retained population/version.</x:v>
      </x:c>
      <x:c r="D18" s="11"/>
      <x:c r="E18" s="11"/>
      <x:c r="F18" s="11"/>
      <x:c r="G18" s="11"/>
      <x:c r="H18" s="11"/>
      <x:c r="I18" s="11"/>
      <x:c r="J18" s="11"/>
      <x:c r="K18" s="11"/>
      <x:c r="L18" s="11"/>
      <x:c r="M18" s="11"/>
      <x:c r="N18" s="11"/>
      <x:c r="O18" s="26" t="str">
        <x:f>IFERROR(IF(NOT(AND(EXACT(A18,"M02"),EXACT(B18,"Entity, sites and period"),EXACT(C18,"Describe the reporting organisation, included entities/sites and exact period. Reference the retained population/version."))),"Check: fixed scaffold altered",IF(COUNTA(D18:N18)=0,"Not started",IF(OR(ISERROR(D18),ISERROR(E18),ISERROR(F18),ISERROR(G18),ISERROR(H18),ISERROR(I18),ISERROR(J18),ISERROR(K18),ISERROR(L18),ISERROR(M18),ISERROR(N18)),"Check: input error",IF(OR(AND(LEN(D18&amp;"")&gt;0,NOT(ISTEXT(D18))),AND(LEN(E18&amp;"")&gt;0,NOT(ISTEXT(E18))),AND(LEN(F18&amp;"")&gt;0,NOT(ISTEXT(F18))),AND(LEN(G18&amp;"")&gt;0,NOT(ISTEXT(G18))),AND(LEN(H18&amp;"")&gt;0,NOT(ISTEXT(H18))),AND(LEN(I18&amp;"")&gt;0,NOT(ISTEXT(I18))),AND(LEN(K18&amp;"")&gt;0,NOT(ISTEXT(K18))),AND(LEN(L18&amp;"")&gt;0,NOT(ISTEXT(L18))),AND(LEN(M18&amp;"")&gt;0,NOT(ISTEXT(M18)))),"Check: text input required",IF($H$10&lt;&gt;"Recorded","Check: project setup",IF(OR(LEN(TRIM(D18&amp;""))=0,LEN(TRIM(E18&amp;""))=0,LEN(TRIM(F18&amp;""))=0),"Check: response, evidence or limitations missing",IF(NOT(OR(EXACT(G18,"Drafted"),EXACT(G18,"Not applicable"),EXACT(G18,"Unresolved"))),"Check: response state invalid",IF(NOT(OR(EXACT(H18,"Not reviewed"),EXACT(H18,"Changes required"),EXACT(H18,"Reviewed"))),"Check: review or decision state invalid",IF(OR(AND(LEN(J18&amp;"")&gt;0,NOT(IF(AND(ISNUMBER(J18),NOT(ISLOGICAL(J18))),AND(SIGN(J18-1)&gt;=0,SIGN(J18-2958465)&lt;=0,SIGN(MOD(J18,1))=0),FALSE))),AND(LEN(N18&amp;"")&gt;0,NOT(IF(AND(ISNUMBER(N18),NOT(ISLOGICAL(N18))),AND(SIGN(N18-1)&gt;=0,SIGN(N18-2958465)&lt;=0,SIGN(MOD(N18,1))=0),FALSE)))),"Check: entered date invalid",IF(AND(LEN(J18&amp;"")&gt;0,OR(J18&gt;$B$10,J18&lt;$B$9)),"Check: review chronology",IF(AND(EXACT(H18,"Reviewed"),EXACT(G18,"Unresolved")),"Check: reviewed draft unresolved",IF(AND(NOT(EXACT(H18,"Not reviewed")),OR(LEN(TRIM(I18&amp;""))=0,LEN(TRIM(J18&amp;""))=0,LEN(TRIM(K18&amp;""))=0)),"Check: review record incomplete",IF(AND(EXACT(H18,"Not reviewed"),LEN(J18&amp;"")&gt;0),"Check: update review state",IF(AND(LEN(TRIM(L18&amp;""))=0,OR(LEN(M18&amp;"")&gt;0,LEN(N18&amp;"")&gt;0)),"Check: action fields have no action",IF(AND(OR(NOT(EXACT(H18,"Reviewed")),LEN(L18&amp;"")&gt;0),OR(LEN(TRIM(L18&amp;""))=0,LEN(TRIM(M18&amp;""))=0,LEN(TRIM(N18&amp;""))=0)),"Check: action incomplete","Recorded"))))))))))))))),"Check: input error")</x:f>
        <x:v>Not started</x:v>
      </x:c>
      <x:c r="P18" s="26" t="str">
        <x:f>IF(O18="Not started","Not started",IF(O18&lt;&gt;"Recorded","Check: resolve input issue",IF(NOT(EXACT(H18,"Reviewed")),"Draft review pending",IF(LEN(L18&amp;"")&gt;0,"Draft action open","Draft reviewed"))))</x:f>
        <x:v>Not started</x:v>
      </x:c>
      <x:c r="Q18" s="26" t="str">
        <x:f>IF(O18="Recorded",IF(LEN(L18&amp;"")&gt;0,$B$10-N18,""),"")</x:f>
      </x:c>
    </x:row>
    <x:row r="19" ht="148" customHeight="1">
      <x:c r="A19" s="26" t="str">
        <x:v>M03</x:v>
      </x:c>
      <x:c r="B19" s="26" t="str">
        <x:v>Boundary and consolidation</x:v>
      </x:c>
      <x:c r="C19" s="26" t="str">
        <x:v>Explain the human-selected consolidation approach and organisational/operational boundary decisions, including changes.</x:v>
      </x:c>
      <x:c r="D19" s="11"/>
      <x:c r="E19" s="11"/>
      <x:c r="F19" s="11"/>
      <x:c r="G19" s="11"/>
      <x:c r="H19" s="11"/>
      <x:c r="I19" s="11"/>
      <x:c r="J19" s="11"/>
      <x:c r="K19" s="11"/>
      <x:c r="L19" s="11"/>
      <x:c r="M19" s="11"/>
      <x:c r="N19" s="11"/>
      <x:c r="O19" s="26" t="str">
        <x:f>IFERROR(IF(NOT(AND(EXACT(A19,"M03"),EXACT(B19,"Boundary and consolidation"),EXACT(C19,"Explain the human-selected consolidation approach and organisational/operational boundary decisions, including changes."))),"Check: fixed scaffold altered",IF(COUNTA(D19:N19)=0,"Not started",IF(OR(ISERROR(D19),ISERROR(E19),ISERROR(F19),ISERROR(G19),ISERROR(H19),ISERROR(I19),ISERROR(J19),ISERROR(K19),ISERROR(L19),ISERROR(M19),ISERROR(N19)),"Check: input error",IF(OR(AND(LEN(D19&amp;"")&gt;0,NOT(ISTEXT(D19))),AND(LEN(E19&amp;"")&gt;0,NOT(ISTEXT(E19))),AND(LEN(F19&amp;"")&gt;0,NOT(ISTEXT(F19))),AND(LEN(G19&amp;"")&gt;0,NOT(ISTEXT(G19))),AND(LEN(H19&amp;"")&gt;0,NOT(ISTEXT(H19))),AND(LEN(I19&amp;"")&gt;0,NOT(ISTEXT(I19))),AND(LEN(K19&amp;"")&gt;0,NOT(ISTEXT(K19))),AND(LEN(L19&amp;"")&gt;0,NOT(ISTEXT(L19))),AND(LEN(M19&amp;"")&gt;0,NOT(ISTEXT(M19)))),"Check: text input required",IF($H$10&lt;&gt;"Recorded","Check: project setup",IF(OR(LEN(TRIM(D19&amp;""))=0,LEN(TRIM(E19&amp;""))=0,LEN(TRIM(F19&amp;""))=0),"Check: response, evidence or limitations missing",IF(NOT(OR(EXACT(G19,"Drafted"),EXACT(G19,"Not applicable"),EXACT(G19,"Unresolved"))),"Check: response state invalid",IF(NOT(OR(EXACT(H19,"Not reviewed"),EXACT(H19,"Changes required"),EXACT(H19,"Reviewed"))),"Check: review or decision state invalid",IF(OR(AND(LEN(J19&amp;"")&gt;0,NOT(IF(AND(ISNUMBER(J19),NOT(ISLOGICAL(J19))),AND(SIGN(J19-1)&gt;=0,SIGN(J19-2958465)&lt;=0,SIGN(MOD(J19,1))=0),FALSE))),AND(LEN(N19&amp;"")&gt;0,NOT(IF(AND(ISNUMBER(N19),NOT(ISLOGICAL(N19))),AND(SIGN(N19-1)&gt;=0,SIGN(N19-2958465)&lt;=0,SIGN(MOD(N19,1))=0),FALSE)))),"Check: entered date invalid",IF(AND(LEN(J19&amp;"")&gt;0,OR(J19&gt;$B$10,J19&lt;$B$9)),"Check: review chronology",IF(AND(EXACT(H19,"Reviewed"),EXACT(G19,"Unresolved")),"Check: reviewed draft unresolved",IF(AND(NOT(EXACT(H19,"Not reviewed")),OR(LEN(TRIM(I19&amp;""))=0,LEN(TRIM(J19&amp;""))=0,LEN(TRIM(K19&amp;""))=0)),"Check: review record incomplete",IF(AND(EXACT(H19,"Not reviewed"),LEN(J19&amp;"")&gt;0),"Check: update review state",IF(AND(LEN(TRIM(L19&amp;""))=0,OR(LEN(M19&amp;"")&gt;0,LEN(N19&amp;"")&gt;0)),"Check: action fields have no action",IF(AND(OR(NOT(EXACT(H19,"Reviewed")),LEN(L19&amp;"")&gt;0),OR(LEN(TRIM(L19&amp;""))=0,LEN(TRIM(M19&amp;""))=0,LEN(TRIM(N19&amp;""))=0)),"Check: action incomplete","Recorded"))))))))))))))),"Check: input error")</x:f>
        <x:v>Not started</x:v>
      </x:c>
      <x:c r="P19" s="26" t="str">
        <x:f>IF(O19="Not started","Not started",IF(O19&lt;&gt;"Recorded","Check: resolve input issue",IF(NOT(EXACT(H19,"Reviewed")),"Draft review pending",IF(LEN(L19&amp;"")&gt;0,"Draft action open","Draft reviewed"))))</x:f>
        <x:v>Not started</x:v>
      </x:c>
      <x:c r="Q19" s="26" t="str">
        <x:f>IF(O19="Recorded",IF(LEN(L19&amp;"")&gt;0,$B$10-N19,""),"")</x:f>
      </x:c>
    </x:row>
    <x:row r="20" ht="148" customHeight="1">
      <x:c r="A20" s="26" t="str">
        <x:v>M04</x:v>
      </x:c>
      <x:c r="B20" s="26" t="str">
        <x:v>Source coverage and exclusions</x:v>
      </x:c>
      <x:c r="C20" s="26" t="str">
        <x:v>Describe the source/category population examined, actual coverage, exclusions and their evidence. Missing data is not absence.</x:v>
      </x:c>
      <x:c r="D20" s="11"/>
      <x:c r="E20" s="11"/>
      <x:c r="F20" s="11"/>
      <x:c r="G20" s="11"/>
      <x:c r="H20" s="11"/>
      <x:c r="I20" s="11"/>
      <x:c r="J20" s="11"/>
      <x:c r="K20" s="11"/>
      <x:c r="L20" s="11"/>
      <x:c r="M20" s="11"/>
      <x:c r="N20" s="11"/>
      <x:c r="O20" s="26" t="str">
        <x:f>IFERROR(IF(NOT(AND(EXACT(A20,"M04"),EXACT(B20,"Source coverage and exclusions"),EXACT(C20,"Describe the source/category population examined, actual coverage, exclusions and their evidence. Missing data is not absence."))),"Check: fixed scaffold altered",IF(COUNTA(D20:N20)=0,"Not started",IF(OR(ISERROR(D20),ISERROR(E20),ISERROR(F20),ISERROR(G20),ISERROR(H20),ISERROR(I20),ISERROR(J20),ISERROR(K20),ISERROR(L20),ISERROR(M20),ISERROR(N20)),"Check: input error",IF(OR(AND(LEN(D20&amp;"")&gt;0,NOT(ISTEXT(D20))),AND(LEN(E20&amp;"")&gt;0,NOT(ISTEXT(E20))),AND(LEN(F20&amp;"")&gt;0,NOT(ISTEXT(F20))),AND(LEN(G20&amp;"")&gt;0,NOT(ISTEXT(G20))),AND(LEN(H20&amp;"")&gt;0,NOT(ISTEXT(H20))),AND(LEN(I20&amp;"")&gt;0,NOT(ISTEXT(I20))),AND(LEN(K20&amp;"")&gt;0,NOT(ISTEXT(K20))),AND(LEN(L20&amp;"")&gt;0,NOT(ISTEXT(L20))),AND(LEN(M20&amp;"")&gt;0,NOT(ISTEXT(M20)))),"Check: text input required",IF($H$10&lt;&gt;"Recorded","Check: project setup",IF(OR(LEN(TRIM(D20&amp;""))=0,LEN(TRIM(E20&amp;""))=0,LEN(TRIM(F20&amp;""))=0),"Check: response, evidence or limitations missing",IF(NOT(OR(EXACT(G20,"Drafted"),EXACT(G20,"Not applicable"),EXACT(G20,"Unresolved"))),"Check: response state invalid",IF(NOT(OR(EXACT(H20,"Not reviewed"),EXACT(H20,"Changes required"),EXACT(H20,"Reviewed"))),"Check: review or decision state invalid",IF(OR(AND(LEN(J20&amp;"")&gt;0,NOT(IF(AND(ISNUMBER(J20),NOT(ISLOGICAL(J20))),AND(SIGN(J20-1)&gt;=0,SIGN(J20-2958465)&lt;=0,SIGN(MOD(J20,1))=0),FALSE))),AND(LEN(N20&amp;"")&gt;0,NOT(IF(AND(ISNUMBER(N20),NOT(ISLOGICAL(N20))),AND(SIGN(N20-1)&gt;=0,SIGN(N20-2958465)&lt;=0,SIGN(MOD(N20,1))=0),FALSE)))),"Check: entered date invalid",IF(AND(LEN(J20&amp;"")&gt;0,OR(J20&gt;$B$10,J20&lt;$B$9)),"Check: review chronology",IF(AND(EXACT(H20,"Reviewed"),EXACT(G20,"Unresolved")),"Check: reviewed draft unresolved",IF(AND(NOT(EXACT(H20,"Not reviewed")),OR(LEN(TRIM(I20&amp;""))=0,LEN(TRIM(J20&amp;""))=0,LEN(TRIM(K20&amp;""))=0)),"Check: review record incomplete",IF(AND(EXACT(H20,"Not reviewed"),LEN(J20&amp;"")&gt;0),"Check: update review state",IF(AND(LEN(TRIM(L20&amp;""))=0,OR(LEN(M20&amp;"")&gt;0,LEN(N20&amp;"")&gt;0)),"Check: action fields have no action",IF(AND(OR(NOT(EXACT(H20,"Reviewed")),LEN(L20&amp;"")&gt;0),OR(LEN(TRIM(L20&amp;""))=0,LEN(TRIM(M20&amp;""))=0,LEN(TRIM(N20&amp;""))=0)),"Check: action incomplete","Recorded"))))))))))))))),"Check: input error")</x:f>
        <x:v>Not started</x:v>
      </x:c>
      <x:c r="P20" s="26" t="str">
        <x:f>IF(O20="Not started","Not started",IF(O20&lt;&gt;"Recorded","Check: resolve input issue",IF(NOT(EXACT(H20,"Reviewed")),"Draft review pending",IF(LEN(L20&amp;"")&gt;0,"Draft action open","Draft reviewed"))))</x:f>
        <x:v>Not started</x:v>
      </x:c>
      <x:c r="Q20" s="26" t="str">
        <x:f>IF(O20="Recorded",IF(LEN(L20&amp;"")&gt;0,$B$10-N20,""),"")</x:f>
      </x:c>
    </x:row>
    <x:row r="21" ht="148" customHeight="1">
      <x:c r="A21" s="26" t="str">
        <x:v>M05</x:v>
      </x:c>
      <x:c r="B21" s="26" t="str">
        <x:v>Activity data and transformations</x:v>
      </x:c>
      <x:c r="C21" s="26" t="str">
        <x:v>Explain source records, ownership, units, conversions, allocation, estimation and handling of incomplete periods.</x:v>
      </x:c>
      <x:c r="D21" s="11"/>
      <x:c r="E21" s="11"/>
      <x:c r="F21" s="11"/>
      <x:c r="G21" s="11"/>
      <x:c r="H21" s="11"/>
      <x:c r="I21" s="11"/>
      <x:c r="J21" s="11"/>
      <x:c r="K21" s="11"/>
      <x:c r="L21" s="11"/>
      <x:c r="M21" s="11"/>
      <x:c r="N21" s="11"/>
      <x:c r="O21" s="26" t="str">
        <x:f>IFERROR(IF(NOT(AND(EXACT(A21,"M05"),EXACT(B21,"Activity data and transformations"),EXACT(C21,"Explain source records, ownership, units, conversions, allocation, estimation and handling of incomplete periods."))),"Check: fixed scaffold altered",IF(COUNTA(D21:N21)=0,"Not started",IF(OR(ISERROR(D21),ISERROR(E21),ISERROR(F21),ISERROR(G21),ISERROR(H21),ISERROR(I21),ISERROR(J21),ISERROR(K21),ISERROR(L21),ISERROR(M21),ISERROR(N21)),"Check: input error",IF(OR(AND(LEN(D21&amp;"")&gt;0,NOT(ISTEXT(D21))),AND(LEN(E21&amp;"")&gt;0,NOT(ISTEXT(E21))),AND(LEN(F21&amp;"")&gt;0,NOT(ISTEXT(F21))),AND(LEN(G21&amp;"")&gt;0,NOT(ISTEXT(G21))),AND(LEN(H21&amp;"")&gt;0,NOT(ISTEXT(H21))),AND(LEN(I21&amp;"")&gt;0,NOT(ISTEXT(I21))),AND(LEN(K21&amp;"")&gt;0,NOT(ISTEXT(K21))),AND(LEN(L21&amp;"")&gt;0,NOT(ISTEXT(L21))),AND(LEN(M21&amp;"")&gt;0,NOT(ISTEXT(M21)))),"Check: text input required",IF($H$10&lt;&gt;"Recorded","Check: project setup",IF(OR(LEN(TRIM(D21&amp;""))=0,LEN(TRIM(E21&amp;""))=0,LEN(TRIM(F21&amp;""))=0),"Check: response, evidence or limitations missing",IF(NOT(OR(EXACT(G21,"Drafted"),EXACT(G21,"Not applicable"),EXACT(G21,"Unresolved"))),"Check: response state invalid",IF(NOT(OR(EXACT(H21,"Not reviewed"),EXACT(H21,"Changes required"),EXACT(H21,"Reviewed"))),"Check: review or decision state invalid",IF(OR(AND(LEN(J21&amp;"")&gt;0,NOT(IF(AND(ISNUMBER(J21),NOT(ISLOGICAL(J21))),AND(SIGN(J21-1)&gt;=0,SIGN(J21-2958465)&lt;=0,SIGN(MOD(J21,1))=0),FALSE))),AND(LEN(N21&amp;"")&gt;0,NOT(IF(AND(ISNUMBER(N21),NOT(ISLOGICAL(N21))),AND(SIGN(N21-1)&gt;=0,SIGN(N21-2958465)&lt;=0,SIGN(MOD(N21,1))=0),FALSE)))),"Check: entered date invalid",IF(AND(LEN(J21&amp;"")&gt;0,OR(J21&gt;$B$10,J21&lt;$B$9)),"Check: review chronology",IF(AND(EXACT(H21,"Reviewed"),EXACT(G21,"Unresolved")),"Check: reviewed draft unresolved",IF(AND(NOT(EXACT(H21,"Not reviewed")),OR(LEN(TRIM(I21&amp;""))=0,LEN(TRIM(J21&amp;""))=0,LEN(TRIM(K21&amp;""))=0)),"Check: review record incomplete",IF(AND(EXACT(H21,"Not reviewed"),LEN(J21&amp;"")&gt;0),"Check: update review state",IF(AND(LEN(TRIM(L21&amp;""))=0,OR(LEN(M21&amp;"")&gt;0,LEN(N21&amp;"")&gt;0)),"Check: action fields have no action",IF(AND(OR(NOT(EXACT(H21,"Reviewed")),LEN(L21&amp;"")&gt;0),OR(LEN(TRIM(L21&amp;""))=0,LEN(TRIM(M21&amp;""))=0,LEN(TRIM(N21&amp;""))=0)),"Check: action incomplete","Recorded"))))))))))))))),"Check: input error")</x:f>
        <x:v>Not started</x:v>
      </x:c>
      <x:c r="P21" s="26" t="str">
        <x:f>IF(O21="Not started","Not started",IF(O21&lt;&gt;"Recorded","Check: resolve input issue",IF(NOT(EXACT(H21,"Reviewed")),"Draft review pending",IF(LEN(L21&amp;"")&gt;0,"Draft action open","Draft reviewed"))))</x:f>
        <x:v>Not started</x:v>
      </x:c>
      <x:c r="Q21" s="26" t="str">
        <x:f>IF(O21="Recorded",IF(LEN(L21&amp;"")&gt;0,$B$10-N21,""),"")</x:f>
      </x:c>
    </x:row>
    <x:row r="22" ht="148" customHeight="1">
      <x:c r="A22" s="26" t="str">
        <x:v>M06</x:v>
      </x:c>
      <x:c r="B22" s="26" t="str">
        <x:v>Factors and versions</x:v>
      </x:c>
      <x:c r="C22" s="26" t="str">
        <x:v>Identify exact factor publisher/source/version, data vintage, geography/technology, numerator/denominator and selection rationale.</x:v>
      </x:c>
      <x:c r="D22" s="11"/>
      <x:c r="E22" s="11"/>
      <x:c r="F22" s="11"/>
      <x:c r="G22" s="11"/>
      <x:c r="H22" s="11"/>
      <x:c r="I22" s="11"/>
      <x:c r="J22" s="11"/>
      <x:c r="K22" s="11"/>
      <x:c r="L22" s="11"/>
      <x:c r="M22" s="11"/>
      <x:c r="N22" s="11"/>
      <x:c r="O22" s="26" t="str">
        <x:f>IFERROR(IF(NOT(AND(EXACT(A22,"M06"),EXACT(B22,"Factors and versions"),EXACT(C22,"Identify exact factor publisher/source/version, data vintage, geography/technology, numerator/denominator and selection rationale."))),"Check: fixed scaffold altered",IF(COUNTA(D22:N22)=0,"Not started",IF(OR(ISERROR(D22),ISERROR(E22),ISERROR(F22),ISERROR(G22),ISERROR(H22),ISERROR(I22),ISERROR(J22),ISERROR(K22),ISERROR(L22),ISERROR(M22),ISERROR(N22)),"Check: input error",IF(OR(AND(LEN(D22&amp;"")&gt;0,NOT(ISTEXT(D22))),AND(LEN(E22&amp;"")&gt;0,NOT(ISTEXT(E22))),AND(LEN(F22&amp;"")&gt;0,NOT(ISTEXT(F22))),AND(LEN(G22&amp;"")&gt;0,NOT(ISTEXT(G22))),AND(LEN(H22&amp;"")&gt;0,NOT(ISTEXT(H22))),AND(LEN(I22&amp;"")&gt;0,NOT(ISTEXT(I22))),AND(LEN(K22&amp;"")&gt;0,NOT(ISTEXT(K22))),AND(LEN(L22&amp;"")&gt;0,NOT(ISTEXT(L22))),AND(LEN(M22&amp;"")&gt;0,NOT(ISTEXT(M22)))),"Check: text input required",IF($H$10&lt;&gt;"Recorded","Check: project setup",IF(OR(LEN(TRIM(D22&amp;""))=0,LEN(TRIM(E22&amp;""))=0,LEN(TRIM(F22&amp;""))=0),"Check: response, evidence or limitations missing",IF(NOT(OR(EXACT(G22,"Drafted"),EXACT(G22,"Not applicable"),EXACT(G22,"Unresolved"))),"Check: response state invalid",IF(NOT(OR(EXACT(H22,"Not reviewed"),EXACT(H22,"Changes required"),EXACT(H22,"Reviewed"))),"Check: review or decision state invalid",IF(OR(AND(LEN(J22&amp;"")&gt;0,NOT(IF(AND(ISNUMBER(J22),NOT(ISLOGICAL(J22))),AND(SIGN(J22-1)&gt;=0,SIGN(J22-2958465)&lt;=0,SIGN(MOD(J22,1))=0),FALSE))),AND(LEN(N22&amp;"")&gt;0,NOT(IF(AND(ISNUMBER(N22),NOT(ISLOGICAL(N22))),AND(SIGN(N22-1)&gt;=0,SIGN(N22-2958465)&lt;=0,SIGN(MOD(N22,1))=0),FALSE)))),"Check: entered date invalid",IF(AND(LEN(J22&amp;"")&gt;0,OR(J22&gt;$B$10,J22&lt;$B$9)),"Check: review chronology",IF(AND(EXACT(H22,"Reviewed"),EXACT(G22,"Unresolved")),"Check: reviewed draft unresolved",IF(AND(NOT(EXACT(H22,"Not reviewed")),OR(LEN(TRIM(I22&amp;""))=0,LEN(TRIM(J22&amp;""))=0,LEN(TRIM(K22&amp;""))=0)),"Check: review record incomplete",IF(AND(EXACT(H22,"Not reviewed"),LEN(J22&amp;"")&gt;0),"Check: update review state",IF(AND(LEN(TRIM(L22&amp;""))=0,OR(LEN(M22&amp;"")&gt;0,LEN(N22&amp;"")&gt;0)),"Check: action fields have no action",IF(AND(OR(NOT(EXACT(H22,"Reviewed")),LEN(L22&amp;"")&gt;0),OR(LEN(TRIM(L22&amp;""))=0,LEN(TRIM(M22&amp;""))=0,LEN(TRIM(N22&amp;""))=0)),"Check: action incomplete","Recorded"))))))))))))))),"Check: input error")</x:f>
        <x:v>Not started</x:v>
      </x:c>
      <x:c r="P22" s="26" t="str">
        <x:f>IF(O22="Not started","Not started",IF(O22&lt;&gt;"Recorded","Check: resolve input issue",IF(NOT(EXACT(H22,"Reviewed")),"Draft review pending",IF(LEN(L22&amp;"")&gt;0,"Draft action open","Draft reviewed"))))</x:f>
        <x:v>Not started</x:v>
      </x:c>
      <x:c r="Q22" s="26" t="str">
        <x:f>IF(O22="Recorded",IF(LEN(L22&amp;"")&gt;0,$B$10-N22,""),"")</x:f>
      </x:c>
    </x:row>
    <x:row r="23" ht="148" customHeight="1">
      <x:c r="A23" s="26" t="str">
        <x:v>M07</x:v>
      </x:c>
      <x:c r="B23" s="26" t="str">
        <x:v>Calculation and gas basis</x:v>
      </x:c>
      <x:c r="C23" s="26" t="str">
        <x:v>Explain calculation methods, gases, CO2e/GWP basis and any separate treatment. Link the actual calculation files.</x:v>
      </x:c>
      <x:c r="D23" s="11"/>
      <x:c r="E23" s="11"/>
      <x:c r="F23" s="11"/>
      <x:c r="G23" s="11"/>
      <x:c r="H23" s="11"/>
      <x:c r="I23" s="11"/>
      <x:c r="J23" s="11"/>
      <x:c r="K23" s="11"/>
      <x:c r="L23" s="11"/>
      <x:c r="M23" s="11"/>
      <x:c r="N23" s="11"/>
      <x:c r="O23" s="26" t="str">
        <x:f>IFERROR(IF(NOT(AND(EXACT(A23,"M07"),EXACT(B23,"Calculation and gas basis"),EXACT(C23,"Explain calculation methods, gases, CO2e/GWP basis and any separate treatment. Link the actual calculation files."))),"Check: fixed scaffold altered",IF(COUNTA(D23:N23)=0,"Not started",IF(OR(ISERROR(D23),ISERROR(E23),ISERROR(F23),ISERROR(G23),ISERROR(H23),ISERROR(I23),ISERROR(J23),ISERROR(K23),ISERROR(L23),ISERROR(M23),ISERROR(N23)),"Check: input error",IF(OR(AND(LEN(D23&amp;"")&gt;0,NOT(ISTEXT(D23))),AND(LEN(E23&amp;"")&gt;0,NOT(ISTEXT(E23))),AND(LEN(F23&amp;"")&gt;0,NOT(ISTEXT(F23))),AND(LEN(G23&amp;"")&gt;0,NOT(ISTEXT(G23))),AND(LEN(H23&amp;"")&gt;0,NOT(ISTEXT(H23))),AND(LEN(I23&amp;"")&gt;0,NOT(ISTEXT(I23))),AND(LEN(K23&amp;"")&gt;0,NOT(ISTEXT(K23))),AND(LEN(L23&amp;"")&gt;0,NOT(ISTEXT(L23))),AND(LEN(M23&amp;"")&gt;0,NOT(ISTEXT(M23)))),"Check: text input required",IF($H$10&lt;&gt;"Recorded","Check: project setup",IF(OR(LEN(TRIM(D23&amp;""))=0,LEN(TRIM(E23&amp;""))=0,LEN(TRIM(F23&amp;""))=0),"Check: response, evidence or limitations missing",IF(NOT(OR(EXACT(G23,"Drafted"),EXACT(G23,"Not applicable"),EXACT(G23,"Unresolved"))),"Check: response state invalid",IF(NOT(OR(EXACT(H23,"Not reviewed"),EXACT(H23,"Changes required"),EXACT(H23,"Reviewed"))),"Check: review or decision state invalid",IF(OR(AND(LEN(J23&amp;"")&gt;0,NOT(IF(AND(ISNUMBER(J23),NOT(ISLOGICAL(J23))),AND(SIGN(J23-1)&gt;=0,SIGN(J23-2958465)&lt;=0,SIGN(MOD(J23,1))=0),FALSE))),AND(LEN(N23&amp;"")&gt;0,NOT(IF(AND(ISNUMBER(N23),NOT(ISLOGICAL(N23))),AND(SIGN(N23-1)&gt;=0,SIGN(N23-2958465)&lt;=0,SIGN(MOD(N23,1))=0),FALSE)))),"Check: entered date invalid",IF(AND(LEN(J23&amp;"")&gt;0,OR(J23&gt;$B$10,J23&lt;$B$9)),"Check: review chronology",IF(AND(EXACT(H23,"Reviewed"),EXACT(G23,"Unresolved")),"Check: reviewed draft unresolved",IF(AND(NOT(EXACT(H23,"Not reviewed")),OR(LEN(TRIM(I23&amp;""))=0,LEN(TRIM(J23&amp;""))=0,LEN(TRIM(K23&amp;""))=0)),"Check: review record incomplete",IF(AND(EXACT(H23,"Not reviewed"),LEN(J23&amp;"")&gt;0),"Check: update review state",IF(AND(LEN(TRIM(L23&amp;""))=0,OR(LEN(M23&amp;"")&gt;0,LEN(N23&amp;"")&gt;0)),"Check: action fields have no action",IF(AND(OR(NOT(EXACT(H23,"Reviewed")),LEN(L23&amp;"")&gt;0),OR(LEN(TRIM(L23&amp;""))=0,LEN(TRIM(M23&amp;""))=0,LEN(TRIM(N23&amp;""))=0)),"Check: action incomplete","Recorded"))))))))))))))),"Check: input error")</x:f>
        <x:v>Not started</x:v>
      </x:c>
      <x:c r="P23" s="26" t="str">
        <x:f>IF(O23="Not started","Not started",IF(O23&lt;&gt;"Recorded","Check: resolve input issue",IF(NOT(EXACT(H23,"Reviewed")),"Draft review pending",IF(LEN(L23&amp;"")&gt;0,"Draft action open","Draft reviewed"))))</x:f>
        <x:v>Not started</x:v>
      </x:c>
      <x:c r="Q23" s="26" t="str">
        <x:f>IF(O23="Recorded",IF(LEN(L23&amp;"")&gt;0,$B$10-N23,""),"")</x:f>
      </x:c>
    </x:row>
    <x:row r="24" ht="148" customHeight="1">
      <x:c r="A24" s="26" t="str">
        <x:v>M08</x:v>
      </x:c>
      <x:c r="B24" s="26" t="str">
        <x:v>Purchased-energy methods</x:v>
      </x:c>
      <x:c r="C24" s="26" t="str">
        <x:v>Describe applicable purchased-energy method views and evidence. Keep alternative Scope 2 views separate and explain limitations.</x:v>
      </x:c>
      <x:c r="D24" s="11"/>
      <x:c r="E24" s="11"/>
      <x:c r="F24" s="11"/>
      <x:c r="G24" s="11"/>
      <x:c r="H24" s="11"/>
      <x:c r="I24" s="11"/>
      <x:c r="J24" s="11"/>
      <x:c r="K24" s="11"/>
      <x:c r="L24" s="11"/>
      <x:c r="M24" s="11"/>
      <x:c r="N24" s="11"/>
      <x:c r="O24" s="26" t="str">
        <x:f>IFERROR(IF(NOT(AND(EXACT(A24,"M08"),EXACT(B24,"Purchased-energy methods"),EXACT(C24,"Describe applicable purchased-energy method views and evidence. Keep alternative Scope 2 views separate and explain limitations."))),"Check: fixed scaffold altered",IF(COUNTA(D24:N24)=0,"Not started",IF(OR(ISERROR(D24),ISERROR(E24),ISERROR(F24),ISERROR(G24),ISERROR(H24),ISERROR(I24),ISERROR(J24),ISERROR(K24),ISERROR(L24),ISERROR(M24),ISERROR(N24)),"Check: input error",IF(OR(AND(LEN(D24&amp;"")&gt;0,NOT(ISTEXT(D24))),AND(LEN(E24&amp;"")&gt;0,NOT(ISTEXT(E24))),AND(LEN(F24&amp;"")&gt;0,NOT(ISTEXT(F24))),AND(LEN(G24&amp;"")&gt;0,NOT(ISTEXT(G24))),AND(LEN(H24&amp;"")&gt;0,NOT(ISTEXT(H24))),AND(LEN(I24&amp;"")&gt;0,NOT(ISTEXT(I24))),AND(LEN(K24&amp;"")&gt;0,NOT(ISTEXT(K24))),AND(LEN(L24&amp;"")&gt;0,NOT(ISTEXT(L24))),AND(LEN(M24&amp;"")&gt;0,NOT(ISTEXT(M24)))),"Check: text input required",IF($H$10&lt;&gt;"Recorded","Check: project setup",IF(OR(LEN(TRIM(D24&amp;""))=0,LEN(TRIM(E24&amp;""))=0,LEN(TRIM(F24&amp;""))=0),"Check: response, evidence or limitations missing",IF(NOT(OR(EXACT(G24,"Drafted"),EXACT(G24,"Not applicable"),EXACT(G24,"Unresolved"))),"Check: response state invalid",IF(NOT(OR(EXACT(H24,"Not reviewed"),EXACT(H24,"Changes required"),EXACT(H24,"Reviewed"))),"Check: review or decision state invalid",IF(OR(AND(LEN(J24&amp;"")&gt;0,NOT(IF(AND(ISNUMBER(J24),NOT(ISLOGICAL(J24))),AND(SIGN(J24-1)&gt;=0,SIGN(J24-2958465)&lt;=0,SIGN(MOD(J24,1))=0),FALSE))),AND(LEN(N24&amp;"")&gt;0,NOT(IF(AND(ISNUMBER(N24),NOT(ISLOGICAL(N24))),AND(SIGN(N24-1)&gt;=0,SIGN(N24-2958465)&lt;=0,SIGN(MOD(N24,1))=0),FALSE)))),"Check: entered date invalid",IF(AND(LEN(J24&amp;"")&gt;0,OR(J24&gt;$B$10,J24&lt;$B$9)),"Check: review chronology",IF(AND(EXACT(H24,"Reviewed"),EXACT(G24,"Unresolved")),"Check: reviewed draft unresolved",IF(AND(NOT(EXACT(H24,"Not reviewed")),OR(LEN(TRIM(I24&amp;""))=0,LEN(TRIM(J24&amp;""))=0,LEN(TRIM(K24&amp;""))=0)),"Check: review record incomplete",IF(AND(EXACT(H24,"Not reviewed"),LEN(J24&amp;"")&gt;0),"Check: update review state",IF(AND(LEN(TRIM(L24&amp;""))=0,OR(LEN(M24&amp;"")&gt;0,LEN(N24&amp;"")&gt;0)),"Check: action fields have no action",IF(AND(OR(NOT(EXACT(H24,"Reviewed")),LEN(L24&amp;"")&gt;0),OR(LEN(TRIM(L24&amp;""))=0,LEN(TRIM(M24&amp;""))=0,LEN(TRIM(N24&amp;""))=0)),"Check: action incomplete","Recorded"))))))))))))))),"Check: input error")</x:f>
        <x:v>Not started</x:v>
      </x:c>
      <x:c r="P24" s="26" t="str">
        <x:f>IF(O24="Not started","Not started",IF(O24&lt;&gt;"Recorded","Check: resolve input issue",IF(NOT(EXACT(H24,"Reviewed")),"Draft review pending",IF(LEN(L24&amp;"")&gt;0,"Draft action open","Draft reviewed"))))</x:f>
        <x:v>Not started</x:v>
      </x:c>
      <x:c r="Q24" s="26" t="str">
        <x:f>IF(O24="Recorded",IF(LEN(L24&amp;"")&gt;0,$B$10-N24,""),"")</x:f>
      </x:c>
    </x:row>
    <x:row r="25" ht="148" customHeight="1">
      <x:c r="A25" s="26" t="str">
        <x:v>M09</x:v>
      </x:c>
      <x:c r="B25" s="26" t="str">
        <x:v>Base year and comparability</x:v>
      </x:c>
      <x:c r="C25" s="26" t="str">
        <x:v>Explain base/reference-period choices, changes, recalculation decisions and any limits on comparison.</x:v>
      </x:c>
      <x:c r="D25" s="11"/>
      <x:c r="E25" s="11"/>
      <x:c r="F25" s="11"/>
      <x:c r="G25" s="11"/>
      <x:c r="H25" s="11"/>
      <x:c r="I25" s="11"/>
      <x:c r="J25" s="11"/>
      <x:c r="K25" s="11"/>
      <x:c r="L25" s="11"/>
      <x:c r="M25" s="11"/>
      <x:c r="N25" s="11"/>
      <x:c r="O25" s="26" t="str">
        <x:f>IFERROR(IF(NOT(AND(EXACT(A25,"M09"),EXACT(B25,"Base year and comparability"),EXACT(C25,"Explain base/reference-period choices, changes, recalculation decisions and any limits on comparison."))),"Check: fixed scaffold altered",IF(COUNTA(D25:N25)=0,"Not started",IF(OR(ISERROR(D25),ISERROR(E25),ISERROR(F25),ISERROR(G25),ISERROR(H25),ISERROR(I25),ISERROR(J25),ISERROR(K25),ISERROR(L25),ISERROR(M25),ISERROR(N25)),"Check: input error",IF(OR(AND(LEN(D25&amp;"")&gt;0,NOT(ISTEXT(D25))),AND(LEN(E25&amp;"")&gt;0,NOT(ISTEXT(E25))),AND(LEN(F25&amp;"")&gt;0,NOT(ISTEXT(F25))),AND(LEN(G25&amp;"")&gt;0,NOT(ISTEXT(G25))),AND(LEN(H25&amp;"")&gt;0,NOT(ISTEXT(H25))),AND(LEN(I25&amp;"")&gt;0,NOT(ISTEXT(I25))),AND(LEN(K25&amp;"")&gt;0,NOT(ISTEXT(K25))),AND(LEN(L25&amp;"")&gt;0,NOT(ISTEXT(L25))),AND(LEN(M25&amp;"")&gt;0,NOT(ISTEXT(M25)))),"Check: text input required",IF($H$10&lt;&gt;"Recorded","Check: project setup",IF(OR(LEN(TRIM(D25&amp;""))=0,LEN(TRIM(E25&amp;""))=0,LEN(TRIM(F25&amp;""))=0),"Check: response, evidence or limitations missing",IF(NOT(OR(EXACT(G25,"Drafted"),EXACT(G25,"Not applicable"),EXACT(G25,"Unresolved"))),"Check: response state invalid",IF(NOT(OR(EXACT(H25,"Not reviewed"),EXACT(H25,"Changes required"),EXACT(H25,"Reviewed"))),"Check: review or decision state invalid",IF(OR(AND(LEN(J25&amp;"")&gt;0,NOT(IF(AND(ISNUMBER(J25),NOT(ISLOGICAL(J25))),AND(SIGN(J25-1)&gt;=0,SIGN(J25-2958465)&lt;=0,SIGN(MOD(J25,1))=0),FALSE))),AND(LEN(N25&amp;"")&gt;0,NOT(IF(AND(ISNUMBER(N25),NOT(ISLOGICAL(N25))),AND(SIGN(N25-1)&gt;=0,SIGN(N25-2958465)&lt;=0,SIGN(MOD(N25,1))=0),FALSE)))),"Check: entered date invalid",IF(AND(LEN(J25&amp;"")&gt;0,OR(J25&gt;$B$10,J25&lt;$B$9)),"Check: review chronology",IF(AND(EXACT(H25,"Reviewed"),EXACT(G25,"Unresolved")),"Check: reviewed draft unresolved",IF(AND(NOT(EXACT(H25,"Not reviewed")),OR(LEN(TRIM(I25&amp;""))=0,LEN(TRIM(J25&amp;""))=0,LEN(TRIM(K25&amp;""))=0)),"Check: review record incomplete",IF(AND(EXACT(H25,"Not reviewed"),LEN(J25&amp;"")&gt;0),"Check: update review state",IF(AND(LEN(TRIM(L25&amp;""))=0,OR(LEN(M25&amp;"")&gt;0,LEN(N25&amp;"")&gt;0)),"Check: action fields have no action",IF(AND(OR(NOT(EXACT(H25,"Reviewed")),LEN(L25&amp;"")&gt;0),OR(LEN(TRIM(L25&amp;""))=0,LEN(TRIM(M25&amp;""))=0,LEN(TRIM(N25&amp;""))=0)),"Check: action incomplete","Recorded"))))))))))))))),"Check: input error")</x:f>
        <x:v>Not started</x:v>
      </x:c>
      <x:c r="P25" s="26" t="str">
        <x:f>IF(O25="Not started","Not started",IF(O25&lt;&gt;"Recorded","Check: resolve input issue",IF(NOT(EXACT(H25,"Reviewed")),"Draft review pending",IF(LEN(L25&amp;"")&gt;0,"Draft action open","Draft reviewed"))))</x:f>
        <x:v>Not started</x:v>
      </x:c>
      <x:c r="Q25" s="26" t="str">
        <x:f>IF(O25="Recorded",IF(LEN(L25&amp;"")&gt;0,$B$10-N25,""),"")</x:f>
      </x:c>
    </x:row>
    <x:row r="26" ht="148" customHeight="1">
      <x:c r="A26" s="26" t="str">
        <x:v>M10</x:v>
      </x:c>
      <x:c r="B26" s="26" t="str">
        <x:v>QA and reconciliation</x:v>
      </x:c>
      <x:c r="C26" s="26" t="str">
        <x:v>Describe performed checks, review evidence, reconciliation to source controls and unresolved exceptions.</x:v>
      </x:c>
      <x:c r="D26" s="11"/>
      <x:c r="E26" s="11"/>
      <x:c r="F26" s="11"/>
      <x:c r="G26" s="11"/>
      <x:c r="H26" s="11"/>
      <x:c r="I26" s="11"/>
      <x:c r="J26" s="11"/>
      <x:c r="K26" s="11"/>
      <x:c r="L26" s="11"/>
      <x:c r="M26" s="11"/>
      <x:c r="N26" s="11"/>
      <x:c r="O26" s="26" t="str">
        <x:f>IFERROR(IF(NOT(AND(EXACT(A26,"M10"),EXACT(B26,"QA and reconciliation"),EXACT(C26,"Describe performed checks, review evidence, reconciliation to source controls and unresolved exceptions."))),"Check: fixed scaffold altered",IF(COUNTA(D26:N26)=0,"Not started",IF(OR(ISERROR(D26),ISERROR(E26),ISERROR(F26),ISERROR(G26),ISERROR(H26),ISERROR(I26),ISERROR(J26),ISERROR(K26),ISERROR(L26),ISERROR(M26),ISERROR(N26)),"Check: input error",IF(OR(AND(LEN(D26&amp;"")&gt;0,NOT(ISTEXT(D26))),AND(LEN(E26&amp;"")&gt;0,NOT(ISTEXT(E26))),AND(LEN(F26&amp;"")&gt;0,NOT(ISTEXT(F26))),AND(LEN(G26&amp;"")&gt;0,NOT(ISTEXT(G26))),AND(LEN(H26&amp;"")&gt;0,NOT(ISTEXT(H26))),AND(LEN(I26&amp;"")&gt;0,NOT(ISTEXT(I26))),AND(LEN(K26&amp;"")&gt;0,NOT(ISTEXT(K26))),AND(LEN(L26&amp;"")&gt;0,NOT(ISTEXT(L26))),AND(LEN(M26&amp;"")&gt;0,NOT(ISTEXT(M26)))),"Check: text input required",IF($H$10&lt;&gt;"Recorded","Check: project setup",IF(OR(LEN(TRIM(D26&amp;""))=0,LEN(TRIM(E26&amp;""))=0,LEN(TRIM(F26&amp;""))=0),"Check: response, evidence or limitations missing",IF(NOT(OR(EXACT(G26,"Drafted"),EXACT(G26,"Not applicable"),EXACT(G26,"Unresolved"))),"Check: response state invalid",IF(NOT(OR(EXACT(H26,"Not reviewed"),EXACT(H26,"Changes required"),EXACT(H26,"Reviewed"))),"Check: review or decision state invalid",IF(OR(AND(LEN(J26&amp;"")&gt;0,NOT(IF(AND(ISNUMBER(J26),NOT(ISLOGICAL(J26))),AND(SIGN(J26-1)&gt;=0,SIGN(J26-2958465)&lt;=0,SIGN(MOD(J26,1))=0),FALSE))),AND(LEN(N26&amp;"")&gt;0,NOT(IF(AND(ISNUMBER(N26),NOT(ISLOGICAL(N26))),AND(SIGN(N26-1)&gt;=0,SIGN(N26-2958465)&lt;=0,SIGN(MOD(N26,1))=0),FALSE)))),"Check: entered date invalid",IF(AND(LEN(J26&amp;"")&gt;0,OR(J26&gt;$B$10,J26&lt;$B$9)),"Check: review chronology",IF(AND(EXACT(H26,"Reviewed"),EXACT(G26,"Unresolved")),"Check: reviewed draft unresolved",IF(AND(NOT(EXACT(H26,"Not reviewed")),OR(LEN(TRIM(I26&amp;""))=0,LEN(TRIM(J26&amp;""))=0,LEN(TRIM(K26&amp;""))=0)),"Check: review record incomplete",IF(AND(EXACT(H26,"Not reviewed"),LEN(J26&amp;"")&gt;0),"Check: update review state",IF(AND(LEN(TRIM(L26&amp;""))=0,OR(LEN(M26&amp;"")&gt;0,LEN(N26&amp;"")&gt;0)),"Check: action fields have no action",IF(AND(OR(NOT(EXACT(H26,"Reviewed")),LEN(L26&amp;"")&gt;0),OR(LEN(TRIM(L26&amp;""))=0,LEN(TRIM(M26&amp;""))=0,LEN(TRIM(N26&amp;""))=0)),"Check: action incomplete","Recorded"))))))))))))))),"Check: input error")</x:f>
        <x:v>Not started</x:v>
      </x:c>
      <x:c r="P26" s="26" t="str">
        <x:f>IF(O26="Not started","Not started",IF(O26&lt;&gt;"Recorded","Check: resolve input issue",IF(NOT(EXACT(H26,"Reviewed")),"Draft review pending",IF(LEN(L26&amp;"")&gt;0,"Draft action open","Draft reviewed"))))</x:f>
        <x:v>Not started</x:v>
      </x:c>
      <x:c r="Q26" s="26" t="str">
        <x:f>IF(O26="Recorded",IF(LEN(L26&amp;"")&gt;0,$B$10-N26,""),"")</x:f>
      </x:c>
    </x:row>
    <x:row r="27" ht="148" customHeight="1">
      <x:c r="A27" s="26" t="str">
        <x:v>M11</x:v>
      </x:c>
      <x:c r="B27" s="26" t="str">
        <x:v>Uncertainty and limitations</x:v>
      </x:c>
      <x:c r="C27" s="26" t="str">
        <x:v>Explain estimates, coverage gaps, uncertainty and what readers cannot conclude from the results.</x:v>
      </x:c>
      <x:c r="D27" s="11"/>
      <x:c r="E27" s="11"/>
      <x:c r="F27" s="11"/>
      <x:c r="G27" s="11"/>
      <x:c r="H27" s="11"/>
      <x:c r="I27" s="11"/>
      <x:c r="J27" s="11"/>
      <x:c r="K27" s="11"/>
      <x:c r="L27" s="11"/>
      <x:c r="M27" s="11"/>
      <x:c r="N27" s="11"/>
      <x:c r="O27" s="26" t="str">
        <x:f>IFERROR(IF(NOT(AND(EXACT(A27,"M11"),EXACT(B27,"Uncertainty and limitations"),EXACT(C27,"Explain estimates, coverage gaps, uncertainty and what readers cannot conclude from the results."))),"Check: fixed scaffold altered",IF(COUNTA(D27:N27)=0,"Not started",IF(OR(ISERROR(D27),ISERROR(E27),ISERROR(F27),ISERROR(G27),ISERROR(H27),ISERROR(I27),ISERROR(J27),ISERROR(K27),ISERROR(L27),ISERROR(M27),ISERROR(N27)),"Check: input error",IF(OR(AND(LEN(D27&amp;"")&gt;0,NOT(ISTEXT(D27))),AND(LEN(E27&amp;"")&gt;0,NOT(ISTEXT(E27))),AND(LEN(F27&amp;"")&gt;0,NOT(ISTEXT(F27))),AND(LEN(G27&amp;"")&gt;0,NOT(ISTEXT(G27))),AND(LEN(H27&amp;"")&gt;0,NOT(ISTEXT(H27))),AND(LEN(I27&amp;"")&gt;0,NOT(ISTEXT(I27))),AND(LEN(K27&amp;"")&gt;0,NOT(ISTEXT(K27))),AND(LEN(L27&amp;"")&gt;0,NOT(ISTEXT(L27))),AND(LEN(M27&amp;"")&gt;0,NOT(ISTEXT(M27)))),"Check: text input required",IF($H$10&lt;&gt;"Recorded","Check: project setup",IF(OR(LEN(TRIM(D27&amp;""))=0,LEN(TRIM(E27&amp;""))=0,LEN(TRIM(F27&amp;""))=0),"Check: response, evidence or limitations missing",IF(NOT(OR(EXACT(G27,"Drafted"),EXACT(G27,"Not applicable"),EXACT(G27,"Unresolved"))),"Check: response state invalid",IF(NOT(OR(EXACT(H27,"Not reviewed"),EXACT(H27,"Changes required"),EXACT(H27,"Reviewed"))),"Check: review or decision state invalid",IF(OR(AND(LEN(J27&amp;"")&gt;0,NOT(IF(AND(ISNUMBER(J27),NOT(ISLOGICAL(J27))),AND(SIGN(J27-1)&gt;=0,SIGN(J27-2958465)&lt;=0,SIGN(MOD(J27,1))=0),FALSE))),AND(LEN(N27&amp;"")&gt;0,NOT(IF(AND(ISNUMBER(N27),NOT(ISLOGICAL(N27))),AND(SIGN(N27-1)&gt;=0,SIGN(N27-2958465)&lt;=0,SIGN(MOD(N27,1))=0),FALSE)))),"Check: entered date invalid",IF(AND(LEN(J27&amp;"")&gt;0,OR(J27&gt;$B$10,J27&lt;$B$9)),"Check: review chronology",IF(AND(EXACT(H27,"Reviewed"),EXACT(G27,"Unresolved")),"Check: reviewed draft unresolved",IF(AND(NOT(EXACT(H27,"Not reviewed")),OR(LEN(TRIM(I27&amp;""))=0,LEN(TRIM(J27&amp;""))=0,LEN(TRIM(K27&amp;""))=0)),"Check: review record incomplete",IF(AND(EXACT(H27,"Not reviewed"),LEN(J27&amp;"")&gt;0),"Check: update review state",IF(AND(LEN(TRIM(L27&amp;""))=0,OR(LEN(M27&amp;"")&gt;0,LEN(N27&amp;"")&gt;0)),"Check: action fields have no action",IF(AND(OR(NOT(EXACT(H27,"Reviewed")),LEN(L27&amp;"")&gt;0),OR(LEN(TRIM(L27&amp;""))=0,LEN(TRIM(M27&amp;""))=0,LEN(TRIM(N27&amp;""))=0)),"Check: action incomplete","Recorded"))))))))))))))),"Check: input error")</x:f>
        <x:v>Not started</x:v>
      </x:c>
      <x:c r="P27" s="26" t="str">
        <x:f>IF(O27="Not started","Not started",IF(O27&lt;&gt;"Recorded","Check: resolve input issue",IF(NOT(EXACT(H27,"Reviewed")),"Draft review pending",IF(LEN(L27&amp;"")&gt;0,"Draft action open","Draft reviewed"))))</x:f>
        <x:v>Not started</x:v>
      </x:c>
      <x:c r="Q27" s="26" t="str">
        <x:f>IF(O27="Recorded",IF(LEN(L27&amp;"")&gt;0,$B$10-N27,""),"")</x:f>
      </x:c>
    </x:row>
    <x:row r="28" ht="148" customHeight="1">
      <x:c r="A28" s="26" t="str">
        <x:v>M12</x:v>
      </x:c>
      <x:c r="B28" s="26" t="str">
        <x:v>Responsibilities and approval</x:v>
      </x:c>
      <x:c r="C28" s="26" t="str">
        <x:v>Identify preparer/reviewer roles, controlled versions, actual approval state and actions still open before external use.</x:v>
      </x:c>
      <x:c r="D28" s="11"/>
      <x:c r="E28" s="11"/>
      <x:c r="F28" s="11"/>
      <x:c r="G28" s="11"/>
      <x:c r="H28" s="11"/>
      <x:c r="I28" s="11"/>
      <x:c r="J28" s="11"/>
      <x:c r="K28" s="11"/>
      <x:c r="L28" s="11"/>
      <x:c r="M28" s="11"/>
      <x:c r="N28" s="11"/>
      <x:c r="O28" s="26" t="str">
        <x:f>IFERROR(IF(NOT(AND(EXACT(A28,"M12"),EXACT(B28,"Responsibilities and approval"),EXACT(C28,"Identify preparer/reviewer roles, controlled versions, actual approval state and actions still open before external use."))),"Check: fixed scaffold altered",IF(COUNTA(D28:N28)=0,"Not started",IF(OR(ISERROR(D28),ISERROR(E28),ISERROR(F28),ISERROR(G28),ISERROR(H28),ISERROR(I28),ISERROR(J28),ISERROR(K28),ISERROR(L28),ISERROR(M28),ISERROR(N28)),"Check: input error",IF(OR(AND(LEN(D28&amp;"")&gt;0,NOT(ISTEXT(D28))),AND(LEN(E28&amp;"")&gt;0,NOT(ISTEXT(E28))),AND(LEN(F28&amp;"")&gt;0,NOT(ISTEXT(F28))),AND(LEN(G28&amp;"")&gt;0,NOT(ISTEXT(G28))),AND(LEN(H28&amp;"")&gt;0,NOT(ISTEXT(H28))),AND(LEN(I28&amp;"")&gt;0,NOT(ISTEXT(I28))),AND(LEN(K28&amp;"")&gt;0,NOT(ISTEXT(K28))),AND(LEN(L28&amp;"")&gt;0,NOT(ISTEXT(L28))),AND(LEN(M28&amp;"")&gt;0,NOT(ISTEXT(M28)))),"Check: text input required",IF($H$10&lt;&gt;"Recorded","Check: project setup",IF(OR(LEN(TRIM(D28&amp;""))=0,LEN(TRIM(E28&amp;""))=0,LEN(TRIM(F28&amp;""))=0),"Check: response, evidence or limitations missing",IF(NOT(OR(EXACT(G28,"Drafted"),EXACT(G28,"Not applicable"),EXACT(G28,"Unresolved"))),"Check: response state invalid",IF(NOT(OR(EXACT(H28,"Not reviewed"),EXACT(H28,"Changes required"),EXACT(H28,"Reviewed"))),"Check: review or decision state invalid",IF(OR(AND(LEN(J28&amp;"")&gt;0,NOT(IF(AND(ISNUMBER(J28),NOT(ISLOGICAL(J28))),AND(SIGN(J28-1)&gt;=0,SIGN(J28-2958465)&lt;=0,SIGN(MOD(J28,1))=0),FALSE))),AND(LEN(N28&amp;"")&gt;0,NOT(IF(AND(ISNUMBER(N28),NOT(ISLOGICAL(N28))),AND(SIGN(N28-1)&gt;=0,SIGN(N28-2958465)&lt;=0,SIGN(MOD(N28,1))=0),FALSE)))),"Check: entered date invalid",IF(AND(LEN(J28&amp;"")&gt;0,OR(J28&gt;$B$10,J28&lt;$B$9)),"Check: review chronology",IF(AND(EXACT(H28,"Reviewed"),EXACT(G28,"Unresolved")),"Check: reviewed draft unresolved",IF(AND(NOT(EXACT(H28,"Not reviewed")),OR(LEN(TRIM(I28&amp;""))=0,LEN(TRIM(J28&amp;""))=0,LEN(TRIM(K28&amp;""))=0)),"Check: review record incomplete",IF(AND(EXACT(H28,"Not reviewed"),LEN(J28&amp;"")&gt;0),"Check: update review state",IF(AND(LEN(TRIM(L28&amp;""))=0,OR(LEN(M28&amp;"")&gt;0,LEN(N28&amp;"")&gt;0)),"Check: action fields have no action",IF(AND(OR(NOT(EXACT(H28,"Reviewed")),LEN(L28&amp;"")&gt;0),OR(LEN(TRIM(L28&amp;""))=0,LEN(TRIM(M28&amp;""))=0,LEN(TRIM(N28&amp;""))=0)),"Check: action incomplete","Recorded"))))))))))))))),"Check: input error")</x:f>
        <x:v>Not started</x:v>
      </x:c>
      <x:c r="P28" s="26" t="str">
        <x:f>IF(O28="Not started","Not started",IF(O28&lt;&gt;"Recorded","Check: resolve input issue",IF(NOT(EXACT(H28,"Reviewed")),"Draft review pending",IF(LEN(L28&amp;"")&gt;0,"Draft action open","Draft reviewed"))))</x:f>
        <x:v>Not started</x:v>
      </x:c>
      <x:c r="Q28" s="26" t="str">
        <x:f>IF(O28="Recorded",IF(LEN(L28&amp;"")&gt;0,$B$10-N28,""),"")</x:f>
      </x:c>
    </x:row>
  </x:sheetData>
  <x:conditionalFormatting sqref="B8:B8">
    <x:cfRule type="expression" dxfId="0" priority="1">
      <x:formula>AND(ISNUMBER(B8),NOT(ISLOGICAL(B8)))</x:formula>
    </x:cfRule>
  </x:conditionalFormatting>
  <x:conditionalFormatting sqref="B9:B9">
    <x:cfRule type="expression" dxfId="1" priority="2">
      <x:formula>AND(ISNUMBER(B9),NOT(ISLOGICAL(B9)))</x:formula>
    </x:cfRule>
  </x:conditionalFormatting>
  <x:conditionalFormatting sqref="B10:B10">
    <x:cfRule type="expression" dxfId="2" priority="3">
      <x:formula>AND(ISNUMBER(B10),NOT(ISLOGICAL(B10)))</x:formula>
    </x:cfRule>
  </x:conditionalFormatting>
  <x:conditionalFormatting sqref="J17:J28">
    <x:cfRule type="expression" dxfId="3" priority="4">
      <x:formula>AND(ISNUMBER(J17),NOT(ISLOGICAL(J17)))</x:formula>
    </x:cfRule>
  </x:conditionalFormatting>
  <x:conditionalFormatting sqref="N17:N28">
    <x:cfRule type="expression" dxfId="4" priority="5">
      <x:formula>AND(ISNUMBER(N17),NOT(ISLOGICAL(N17)))</x:formula>
    </x:cfRule>
  </x:conditionalFormatting>
  <x:conditionalFormatting sqref="O17:O28">
    <x:cfRule type="beginsWith" dxfId="14" priority="8" operator="beginsWith" text="Check:"/>
  </x:conditionalFormatting>
  <x:conditionalFormatting sqref="H10:H11">
    <x:cfRule type="beginsWith" dxfId="15" priority="9" operator="beginsWith" text="Check:"/>
  </x:conditionalFormatting>
  <x:dataValidations count="2">
    <x:dataValidation type="list" sqref="G17:G28">
      <x:formula1>"Drafted,Not applicable,Unresolved"</x:formula1>
    </x:dataValidation>
    <x:dataValidation type="list" sqref="H17:H28">
      <x:formula1>"Not reviewed,Changes required,Reviewed"</x:formula1>
    </x:dataValidation>
  </x:dataValidations>
  <x:pageMargins left="0.7" right="0.7" top="0.75" bottom="0.75" header="0.3" footer="0.3"/>
  <x:tableParts count="1">
    <x:tablePart xmlns:r="http://schemas.openxmlformats.org/officeDocument/2006/relationships" r:id="Ra5754aa371f04cc4"/>
  </x:tableParts>
</x:worksheet>
</file>

<file path=xl/worksheets/sheet2.xml><?xml version="1.0" encoding="utf-8"?>
<x:worksheet xmlns:x="http://schemas.openxmlformats.org/spreadsheetml/2006/main">
  <x:sheetPr>
    <x:tabColor rgb="FF73957F"/>
  </x:sheetPr>
  <x:sheetViews>
    <x:sheetView showGridLines="0" workbookViewId="0">
      <x:pane xSplit="2" topLeftCell="C1" activePane="topRight" state="frozen"/>
    </x:sheetView>
  </x:sheetViews>
  <x:sheetFormatPr defaultRowHeight="15"/>
  <x:cols>
    <x:col min="1" max="1" width="24" hidden="0" customWidth="1"/>
    <x:col min="2" max="2" width="40" hidden="0" customWidth="1"/>
    <x:col min="3" max="3" width="57" hidden="0" customWidth="1"/>
    <x:col min="4" max="4" width="73" hidden="0" customWidth="1"/>
    <x:col min="5" max="5" width="49" hidden="0" customWidth="1"/>
    <x:col min="6" max="6" width="55" hidden="0" customWidth="1"/>
    <x:col min="7" max="7" width="28" hidden="0" customWidth="1"/>
    <x:col min="8" max="8" width="30" hidden="0" customWidth="1"/>
    <x:col min="9" max="9" width="34" hidden="0" customWidth="1"/>
    <x:col min="10" max="10" width="24" hidden="0" customWidth="1"/>
    <x:col min="11" max="11" width="45" hidden="0" customWidth="1"/>
    <x:col min="12" max="12" width="50" hidden="0" customWidth="1"/>
    <x:col min="13" max="13" width="31" hidden="0" customWidth="1"/>
    <x:col min="14" max="14" width="24" hidden="0" customWidth="1"/>
    <x:col min="15" max="15" width="49" hidden="0" customWidth="1"/>
    <x:col min="16" max="16" width="40" hidden="0" customWidth="1"/>
    <x:col min="17" max="17" width="26" hidden="0" customWidth="1"/>
  </x:cols>
  <x:sheetData>
    <x:row r="1" ht="25" customHeight="1">
      <x:c r="A1" s="4"/>
      <x:c r="B1" s="4"/>
      <x:c r="C1" s="4"/>
      <x:c r="D1" s="4"/>
      <x:c r="E1" s="4"/>
      <x:c r="F1" s="4"/>
      <x:c r="G1" s="4"/>
      <x:c r="H1" s="4"/>
      <x:c r="I1" s="4"/>
      <x:c r="J1" s="4"/>
      <x:c r="K1" s="4"/>
      <x:c r="L1" s="4"/>
      <x:c r="M1" s="4"/>
      <x:c r="N1" s="4"/>
      <x:c r="O1" s="4"/>
      <x:c r="P1" s="4"/>
      <x:c r="Q1" s="4"/>
    </x:row>
    <x:row r="2" ht="34" customHeight="1">
      <x:c r="A2" s="6" t="str">
        <x:v>Fictional example: methods note</x:v>
      </x:c>
      <x:c r="B2" s="7"/>
      <x:c r="C2" s="7"/>
      <x:c r="D2" s="7"/>
      <x:c r="E2" s="7"/>
      <x:c r="F2" s="7"/>
      <x:c r="G2" s="7"/>
      <x:c r="H2" s="7"/>
      <x:c r="I2" s="4"/>
      <x:c r="J2" s="4"/>
      <x:c r="K2" s="4"/>
      <x:c r="L2" s="4"/>
      <x:c r="M2" s="4"/>
      <x:c r="N2" s="4"/>
      <x:c r="O2" s="4"/>
      <x:c r="P2" s="4"/>
      <x:c r="Q2" s="4"/>
    </x:row>
    <x:row r="3" ht="25" customHeight="1">
      <x:c r="A3" s="8" t="str">
        <x:v>FICTIONAL RESPONSES, SOURCE REFERENCES, ROLES AND DECISIONS. Illustrations only.</x:v>
      </x:c>
      <x:c r="B3" s="4"/>
      <x:c r="C3" s="4"/>
      <x:c r="D3" s="4"/>
      <x:c r="E3" s="4"/>
      <x:c r="F3" s="4"/>
      <x:c r="G3" s="4"/>
      <x:c r="H3" s="4"/>
      <x:c r="I3" s="4"/>
      <x:c r="J3" s="4"/>
      <x:c r="K3" s="4"/>
      <x:c r="L3" s="4"/>
      <x:c r="M3" s="4"/>
      <x:c r="N3" s="4"/>
      <x:c r="O3" s="4"/>
      <x:c r="P3" s="4"/>
      <x:c r="Q3" s="4"/>
    </x:row>
    <x:row r="4" ht="25" customHeight="1">
      <x:c r="A4" s="8" t="str">
        <x:v>Amber: inputs. Pale green: formulas/fixed prompts. 12 fixed sections, rows 17–28. Review every section.</x:v>
      </x:c>
      <x:c r="B4" s="4"/>
      <x:c r="C4" s="4"/>
      <x:c r="D4" s="4"/>
      <x:c r="E4" s="4"/>
      <x:c r="F4" s="4"/>
      <x:c r="G4" s="4"/>
      <x:c r="H4" s="4"/>
      <x:c r="I4" s="4"/>
      <x:c r="J4" s="4"/>
      <x:c r="K4" s="4"/>
      <x:c r="L4" s="4"/>
      <x:c r="M4" s="4"/>
      <x:c r="N4" s="4"/>
      <x:c r="O4" s="4"/>
      <x:c r="P4" s="4"/>
      <x:c r="Q4" s="4"/>
    </x:row>
    <x:row r="5" ht="25" customHeight="1">
      <x:c r="A5" s="4"/>
      <x:c r="B5" s="4"/>
      <x:c r="C5" s="4"/>
      <x:c r="D5" s="4"/>
      <x:c r="E5" s="4"/>
      <x:c r="F5" s="4"/>
      <x:c r="G5" s="4"/>
      <x:c r="H5" s="4"/>
      <x:c r="I5" s="4"/>
      <x:c r="J5" s="4"/>
      <x:c r="K5" s="4"/>
      <x:c r="L5" s="4"/>
      <x:c r="M5" s="4"/>
      <x:c r="N5" s="4"/>
      <x:c r="O5" s="4"/>
      <x:c r="P5" s="4"/>
      <x:c r="Q5" s="4"/>
    </x:row>
    <x:row r="6" ht="39" customHeight="1">
      <x:c r="A6" s="9" t="str">
        <x:v>Inventory / note ID</x:v>
      </x:c>
      <x:c r="B6" s="11" t="str">
        <x:v>FICTIONAL methods note MN-01</x:v>
      </x:c>
      <x:c r="C6" s="4"/>
      <x:c r="D6" s="9" t="str">
        <x:v>Note title</x:v>
      </x:c>
      <x:c r="E6" s="11" t="str">
        <x:v>FICTIONAL inventory methods and limitations</x:v>
      </x:c>
      <x:c r="F6" s="4"/>
      <x:c r="G6" s="9" t="str">
        <x:v>Sections started</x:v>
      </x:c>
      <x:c r="H6" s="14" t="n">
        <x:f>IF(COUNTA(D17:N17)&gt;0,1,0)+IF(COUNTA(D18:N18)&gt;0,1,0)+IF(COUNTA(D19:N19)&gt;0,1,0)+IF(COUNTA(D20:N20)&gt;0,1,0)+IF(COUNTA(D21:N21)&gt;0,1,0)+IF(COUNTA(D22:N22)&gt;0,1,0)+IF(COUNTA(D23:N23)&gt;0,1,0)+IF(COUNTA(D24:N24)&gt;0,1,0)+IF(COUNTA(D25:N25)&gt;0,1,0)+IF(COUNTA(D26:N26)&gt;0,1,0)+IF(COUNTA(D27:N27)&gt;0,1,0)+IF(COUNTA(D28:N28)&gt;0,1,0)</x:f>
        <x:v>12</x:v>
      </x:c>
      <x:c r="I6" s="4"/>
      <x:c r="J6" s="4"/>
      <x:c r="K6" s="4"/>
      <x:c r="L6" s="4"/>
      <x:c r="M6" s="4"/>
      <x:c r="N6" s="4"/>
      <x:c r="O6" s="4"/>
      <x:c r="P6" s="4"/>
      <x:c r="Q6" s="4"/>
    </x:row>
    <x:row r="7" ht="39" customHeight="1">
      <x:c r="A7" s="9" t="str">
        <x:v>Entity / boundary reference</x:v>
      </x:c>
      <x:c r="B7" s="11" t="str">
        <x:v>FICTIONAL entity/site population EP-01</x:v>
      </x:c>
      <x:c r="C7" s="4"/>
      <x:c r="D7" s="9" t="str">
        <x:v>Note version</x:v>
      </x:c>
      <x:c r="E7" s="11" t="str">
        <x:v>FICTIONAL draft v0.1</x:v>
      </x:c>
      <x:c r="F7" s="4"/>
      <x:c r="G7" s="9" t="str">
        <x:v>Sections with input issues</x:v>
      </x:c>
      <x:c r="H7" s="14" t="n">
        <x:f>COUNTIFS(O17:O28,"Check: input error")+COUNTIFS(O17:O28,"Check: text input required")+COUNTIFS(O17:O28,"Check: project setup")+COUNTIFS(O17:O28,"Check: response, evidence or limitations missing")+COUNTIFS(O17:O28,"Check: response state invalid")+COUNTIFS(O17:O28,"Check: review or decision state invalid")+COUNTIFS(O17:O28,"Check: entered date invalid")+COUNTIFS(O17:O28,"Check: review chronology")+COUNTIFS(O17:O28,"Check: reviewed draft unresolved")+COUNTIFS(O17:O28,"Check: review record incomplete")+COUNTIFS(O17:O28,"Check: update review state")+COUNTIFS(O17:O28,"Check: action fields have no action")+COUNTIFS(O17:O28,"Check: action incomplete")+COUNTIFS(O17:O28,"Check: fixed scaffold altered")</x:f>
        <x:v>0</x:v>
      </x:c>
      <x:c r="I7" s="4"/>
      <x:c r="J7" s="4"/>
      <x:c r="K7" s="4"/>
      <x:c r="L7" s="4"/>
      <x:c r="M7" s="4"/>
      <x:c r="N7" s="4"/>
      <x:c r="O7" s="4"/>
      <x:c r="P7" s="4"/>
      <x:c r="Q7" s="4"/>
    </x:row>
    <x:row r="8" ht="39" customHeight="1">
      <x:c r="A8" s="9" t="str">
        <x:v>Period start</x:v>
      </x:c>
      <x:c r="B8" s="11" t="n">
        <x:v>45748</x:v>
      </x:c>
      <x:c r="C8" s="4"/>
      <x:c r="D8" s="9" t="str">
        <x:v>Intended audience</x:v>
      </x:c>
      <x:c r="E8" s="11" t="str">
        <x:v>Fictional internal project review team</x:v>
      </x:c>
      <x:c r="F8" s="4"/>
      <x:c r="G8" s="9" t="str">
        <x:v>Sections reviewed</x:v>
      </x:c>
      <x:c r="H8" s="14" t="n">
        <x:f>COUNTIFS(P17:P28,"Draft reviewed")</x:f>
        <x:v>11</x:v>
      </x:c>
      <x:c r="I8" s="4"/>
      <x:c r="J8" s="4"/>
      <x:c r="K8" s="4"/>
      <x:c r="L8" s="4"/>
      <x:c r="M8" s="4"/>
      <x:c r="N8" s="4"/>
      <x:c r="O8" s="4"/>
      <x:c r="P8" s="4"/>
      <x:c r="Q8" s="4"/>
    </x:row>
    <x:row r="9" ht="39" customHeight="1">
      <x:c r="A9" s="9" t="str">
        <x:v>Period end</x:v>
      </x:c>
      <x:c r="B9" s="11" t="n">
        <x:v>46112</x:v>
      </x:c>
      <x:c r="C9" s="4"/>
      <x:c r="D9" s="9" t="str">
        <x:v>Source-pack reference</x:v>
      </x:c>
      <x:c r="E9" s="11" t="str">
        <x:v>FICTIONAL controlled source-pack index SP-01</x:v>
      </x:c>
      <x:c r="F9" s="4"/>
      <x:c r="G9" s="9" t="str">
        <x:v>Valid open actions</x:v>
      </x:c>
      <x:c r="H9" s="14" t="n">
        <x:f>COUNT(Q17:Q28)</x:f>
        <x:v>1</x:v>
      </x:c>
      <x:c r="I9" s="4"/>
      <x:c r="J9" s="4"/>
      <x:c r="K9" s="4"/>
      <x:c r="L9" s="4"/>
      <x:c r="M9" s="4"/>
      <x:c r="N9" s="4"/>
      <x:c r="O9" s="4"/>
      <x:c r="P9" s="4"/>
      <x:c r="Q9" s="4"/>
    </x:row>
    <x:row r="10" ht="63" customHeight="1">
      <x:c r="A10" s="9" t="str">
        <x:v>As-of date</x:v>
      </x:c>
      <x:c r="B10" s="11" t="n">
        <x:v>46132</x:v>
      </x:c>
      <x:c r="C10" s="4"/>
      <x:c r="D10" s="4"/>
      <x:c r="E10" s="4"/>
      <x:c r="F10" s="4"/>
      <x:c r="G10" s="9" t="str">
        <x:v>Setup check</x:v>
      </x:c>
      <x:c r="H10" s="14" t="str">
        <x:f>IF(COUNTA(B6:B10,E6:E9)=0,"Enter setup",IFERROR(IF(OR(ISERROR(B6),ISERROR(B7),ISERROR(E6),ISERROR(E7),ISERROR(E8),ISERROR(E9),ISERROR(B8),ISERROR(B9),ISERROR(B10)),"Check: setup input error",IF(OR(AND(LEN(B6&amp;"")&gt;0,NOT(ISTEXT(B6))),AND(LEN(B7&amp;"")&gt;0,NOT(ISTEXT(B7))),AND(LEN(E6&amp;"")&gt;0,NOT(ISTEXT(E6))),AND(LEN(E7&amp;"")&gt;0,NOT(ISTEXT(E7))),AND(LEN(E8&amp;"")&gt;0,NOT(ISTEXT(E8))),AND(LEN(E9&amp;"")&gt;0,NOT(ISTEXT(E9)))),"Check: setup text required",IF(OR(LEN(TRIM(B6&amp;""))=0,LEN(TRIM(B7&amp;""))=0,LEN(TRIM(E6&amp;""))=0,LEN(TRIM(E7&amp;""))=0,LEN(TRIM(E8&amp;""))=0,LEN(TRIM(E9&amp;""))=0),"Check: project context or reference missing",IF(OR(NOT(IF(AND(ISNUMBER(B8),NOT(ISLOGICAL(B8))),AND(SIGN(B8-1)&gt;=0,SIGN(B8-2958465)&lt;=0,SIGN(MOD(B8,1))=0),FALSE)),NOT(IF(AND(ISNUMBER(B9),NOT(ISLOGICAL(B9))),AND(SIGN(B9-1)&gt;=0,SIGN(B9-2958465)&lt;=0,SIGN(MOD(B9,1))=0),FALSE)),NOT(IF(AND(ISNUMBER(B10),NOT(ISLOGICAL(B10))),AND(SIGN(B10-1)&gt;=0,SIGN(B10-2958465)&lt;=0,SIGN(MOD(B10,1))=0),FALSE))),"Check: reporting dates invalid",IF(OR(B8&gt;B9,B9&gt;B10),"Check: reporting chronology","Recorded"))))),"Check: setup input error"))</x:f>
        <x:v>Recorded</x:v>
      </x:c>
      <x:c r="I10" s="4"/>
      <x:c r="J10" s="4"/>
      <x:c r="K10" s="4"/>
      <x:c r="L10" s="4"/>
      <x:c r="M10" s="4"/>
      <x:c r="N10" s="4"/>
      <x:c r="O10" s="4"/>
      <x:c r="P10" s="4"/>
      <x:c r="Q10" s="4"/>
    </x:row>
    <x:row r="11" ht="63" customHeight="1">
      <x:c r="A11" s="4"/>
      <x:c r="B11" s="4"/>
      <x:c r="C11" s="4"/>
      <x:c r="D11" s="4"/>
      <x:c r="E11" s="4"/>
      <x:c r="F11" s="4"/>
      <x:c r="G11" s="9" t="str">
        <x:v>Overall position</x:v>
      </x:c>
      <x:c r="H11" s="14" t="str">
        <x:f>IF(H10&lt;&gt;"Recorded",H10,IF(H7&gt;0,"Check: resolve input issues",IF(H6&lt;12,"Complete all 12 sections",IF(H8&lt;12,"Draft review or action remains","Draft reviewed; approve external use separately"))))</x:f>
        <x:v>Draft review or action remains</x:v>
      </x:c>
      <x:c r="I11" s="4"/>
      <x:c r="J11" s="4"/>
      <x:c r="K11" s="4"/>
      <x:c r="L11" s="4"/>
      <x:c r="M11" s="4"/>
      <x:c r="N11" s="4"/>
      <x:c r="O11" s="4"/>
      <x:c r="P11" s="4"/>
      <x:c r="Q11" s="4"/>
    </x:row>
    <x:row r="12" ht="25" customHeight="1">
      <x:c r="A12" s="4"/>
      <x:c r="B12" s="4"/>
      <x:c r="C12" s="4"/>
      <x:c r="D12" s="4"/>
      <x:c r="E12" s="4"/>
      <x:c r="F12" s="4"/>
      <x:c r="G12" s="4"/>
      <x:c r="H12" s="4"/>
      <x:c r="I12" s="4"/>
      <x:c r="J12" s="4"/>
      <x:c r="K12" s="4"/>
      <x:c r="L12" s="4"/>
      <x:c r="M12" s="4"/>
      <x:c r="N12" s="4"/>
      <x:c r="O12" s="4"/>
      <x:c r="P12" s="4"/>
      <x:c r="Q12" s="4"/>
    </x:row>
    <x:row r="13" ht="25" customHeight="1">
      <x:c r="A13" s="8" t="str">
        <x:v>Write and review the actual note. Formula statuses check entries; they do not draft a compliance statement.</x:v>
      </x:c>
      <x:c r="B13" s="4"/>
      <x:c r="C13" s="4"/>
      <x:c r="D13" s="4"/>
      <x:c r="E13" s="4"/>
      <x:c r="F13" s="4"/>
      <x:c r="G13" s="4"/>
      <x:c r="H13" s="4"/>
      <x:c r="I13" s="4"/>
      <x:c r="J13" s="4"/>
      <x:c r="K13" s="4"/>
      <x:c r="L13" s="4"/>
      <x:c r="M13" s="4"/>
      <x:c r="N13" s="4"/>
      <x:c r="O13" s="4"/>
      <x:c r="P13" s="4"/>
      <x:c r="Q13" s="4"/>
    </x:row>
    <x:row r="14" ht="25" customHeight="1">
      <x:c r="A14" s="8" t="str">
        <x:v>Unresolved sections and open actions remain visible after partial review. N.A. requires an evidence-based explanation.</x:v>
      </x:c>
      <x:c r="B14" s="4"/>
      <x:c r="C14" s="4"/>
      <x:c r="D14" s="4"/>
      <x:c r="E14" s="4"/>
      <x:c r="F14" s="4"/>
      <x:c r="G14" s="4"/>
      <x:c r="H14" s="4"/>
      <x:c r="I14" s="4"/>
      <x:c r="J14" s="4"/>
      <x:c r="K14" s="4"/>
      <x:c r="L14" s="4"/>
      <x:c r="M14" s="4"/>
      <x:c r="N14" s="4"/>
      <x:c r="O14" s="4"/>
      <x:c r="P14" s="4"/>
      <x:c r="Q14" s="4"/>
    </x:row>
    <x:row r="15" ht="25" customHeight="1">
      <x:c r="A15" s="4"/>
      <x:c r="B15" s="4"/>
      <x:c r="C15" s="4"/>
      <x:c r="D15" s="4"/>
      <x:c r="E15" s="4"/>
      <x:c r="F15" s="4"/>
      <x:c r="G15" s="4"/>
      <x:c r="H15" s="4"/>
      <x:c r="I15" s="4"/>
      <x:c r="J15" s="4"/>
      <x:c r="K15" s="4"/>
      <x:c r="L15" s="4"/>
      <x:c r="M15" s="4"/>
      <x:c r="N15" s="4"/>
      <x:c r="O15" s="4"/>
      <x:c r="P15" s="4"/>
      <x:c r="Q15" s="4"/>
    </x:row>
    <x:row r="16" ht="54" customHeight="1">
      <x:c r="A16" s="23" t="str">
        <x:v>Section ID</x:v>
      </x:c>
      <x:c r="B16" s="24" t="str">
        <x:v>Methods-note section</x:v>
      </x:c>
      <x:c r="C16" s="24" t="str">
        <x:v>Prompt</x:v>
      </x:c>
      <x:c r="D16" s="24" t="str">
        <x:v>Draft note in your words</x:v>
      </x:c>
      <x:c r="E16" s="24" t="str">
        <x:v>Evidence / source references</x:v>
      </x:c>
      <x:c r="F16" s="24" t="str">
        <x:v>Limitations / uncertainty</x:v>
      </x:c>
      <x:c r="G16" s="24" t="str">
        <x:v>Draft state</x:v>
      </x:c>
      <x:c r="H16" s="24" t="str">
        <x:v>Review state</x:v>
      </x:c>
      <x:c r="I16" s="24" t="str">
        <x:v>Reviewer / decision owner</x:v>
      </x:c>
      <x:c r="J16" s="24" t="str">
        <x:v>Reviewed / decided on</x:v>
      </x:c>
      <x:c r="K16" s="24" t="str">
        <x:v>Review / decision reference</x:v>
      </x:c>
      <x:c r="L16" s="24" t="str">
        <x:v>Open action</x:v>
      </x:c>
      <x:c r="M16" s="24" t="str">
        <x:v>Action owner</x:v>
      </x:c>
      <x:c r="N16" s="24" t="str">
        <x:v>Action due</x:v>
      </x:c>
      <x:c r="O16" s="24" t="str">
        <x:v>Input check</x:v>
      </x:c>
      <x:c r="P16" s="24" t="str">
        <x:v>Drafting position</x:v>
      </x:c>
      <x:c r="Q16" s="25" t="str">
        <x:v>Days after due</x:v>
      </x:c>
    </x:row>
    <x:row r="17" ht="148" customHeight="1">
      <x:c r="A17" s="26" t="str">
        <x:v>M01</x:v>
      </x:c>
      <x:c r="B17" s="26" t="str">
        <x:v>Purpose and audience</x:v>
      </x:c>
      <x:c r="C17" s="26" t="str">
        <x:v>State what the inventory and methods note are intended to support, who will use them and the reporting basis selected by the team.</x:v>
      </x:c>
      <x:c r="D17" s="11" t="str">
        <x:v>FICTIONAL This draft explains an organisational inventory prepared for internal planning. External reporting use has not been approved.</x:v>
      </x:c>
      <x:c r="E17" s="11" t="str">
        <x:v>FICTIONAL source record M01</x:v>
      </x:c>
      <x:c r="F17" s="11" t="str">
        <x:v>FICTIONAL limitation: illustrative only; real source coverage must be checked</x:v>
      </x:c>
      <x:c r="G17" s="11" t="str">
        <x:v>Drafted</x:v>
      </x:c>
      <x:c r="H17" s="11" t="str">
        <x:v>Reviewed</x:v>
      </x:c>
      <x:c r="I17" s="11" t="str">
        <x:v>Fictional inventory project reviewer</x:v>
      </x:c>
      <x:c r="J17" s="11" t="n">
        <x:v>46130</x:v>
      </x:c>
      <x:c r="K17" s="11" t="str">
        <x:v>FICTIONAL decision review M01</x:v>
      </x:c>
      <x:c r="L17" s="11"/>
      <x:c r="M17" s="11"/>
      <x:c r="N17" s="11"/>
      <x:c r="O17" s="26" t="str">
        <x:f>IFERROR(IF(NOT(AND(EXACT(A17,"M01"),EXACT(B17,"Purpose and audience"),EXACT(C17,"State what the inventory and methods note are intended to support, who will use them and the reporting basis selected by the team."))),"Check: fixed scaffold altered",IF(COUNTA(D17:N17)=0,"Not started",IF(OR(ISERROR(D17),ISERROR(E17),ISERROR(F17),ISERROR(G17),ISERROR(H17),ISERROR(I17),ISERROR(J17),ISERROR(K17),ISERROR(L17),ISERROR(M17),ISERROR(N17)),"Check: input error",IF(OR(AND(LEN(D17&amp;"")&gt;0,NOT(ISTEXT(D17))),AND(LEN(E17&amp;"")&gt;0,NOT(ISTEXT(E17))),AND(LEN(F17&amp;"")&gt;0,NOT(ISTEXT(F17))),AND(LEN(G17&amp;"")&gt;0,NOT(ISTEXT(G17))),AND(LEN(H17&amp;"")&gt;0,NOT(ISTEXT(H17))),AND(LEN(I17&amp;"")&gt;0,NOT(ISTEXT(I17))),AND(LEN(K17&amp;"")&gt;0,NOT(ISTEXT(K17))),AND(LEN(L17&amp;"")&gt;0,NOT(ISTEXT(L17))),AND(LEN(M17&amp;"")&gt;0,NOT(ISTEXT(M17)))),"Check: text input required",IF($H$10&lt;&gt;"Recorded","Check: project setup",IF(OR(LEN(TRIM(D17&amp;""))=0,LEN(TRIM(E17&amp;""))=0,LEN(TRIM(F17&amp;""))=0),"Check: response, evidence or limitations missing",IF(NOT(OR(EXACT(G17,"Drafted"),EXACT(G17,"Not applicable"),EXACT(G17,"Unresolved"))),"Check: response state invalid",IF(NOT(OR(EXACT(H17,"Not reviewed"),EXACT(H17,"Changes required"),EXACT(H17,"Reviewed"))),"Check: review or decision state invalid",IF(OR(AND(LEN(J17&amp;"")&gt;0,NOT(IF(AND(ISNUMBER(J17),NOT(ISLOGICAL(J17))),AND(SIGN(J17-1)&gt;=0,SIGN(J17-2958465)&lt;=0,SIGN(MOD(J17,1))=0),FALSE))),AND(LEN(N17&amp;"")&gt;0,NOT(IF(AND(ISNUMBER(N17),NOT(ISLOGICAL(N17))),AND(SIGN(N17-1)&gt;=0,SIGN(N17-2958465)&lt;=0,SIGN(MOD(N17,1))=0),FALSE)))),"Check: entered date invalid",IF(AND(LEN(J17&amp;"")&gt;0,OR(J17&gt;$B$10,J17&lt;$B$9)),"Check: review chronology",IF(AND(EXACT(H17,"Reviewed"),EXACT(G17,"Unresolved")),"Check: reviewed draft unresolved",IF(AND(NOT(EXACT(H17,"Not reviewed")),OR(LEN(TRIM(I17&amp;""))=0,LEN(TRIM(J17&amp;""))=0,LEN(TRIM(K17&amp;""))=0)),"Check: review record incomplete",IF(AND(EXACT(H17,"Not reviewed"),LEN(J17&amp;"")&gt;0),"Check: update review state",IF(AND(LEN(TRIM(L17&amp;""))=0,OR(LEN(M17&amp;"")&gt;0,LEN(N17&amp;"")&gt;0)),"Check: action fields have no action",IF(AND(OR(NOT(EXACT(H17,"Reviewed")),LEN(L17&amp;"")&gt;0),OR(LEN(TRIM(L17&amp;""))=0,LEN(TRIM(M17&amp;""))=0,LEN(TRIM(N17&amp;""))=0)),"Check: action incomplete","Recorded"))))))))))))))),"Check: input error")</x:f>
        <x:v>Recorded</x:v>
      </x:c>
      <x:c r="P17" s="26" t="str">
        <x:f>IF(O17="Not started","Not started",IF(O17&lt;&gt;"Recorded","Check: resolve input issue",IF(NOT(EXACT(H17,"Reviewed")),"Draft review pending",IF(LEN(L17&amp;"")&gt;0,"Draft action open","Draft reviewed"))))</x:f>
        <x:v>Draft reviewed</x:v>
      </x:c>
      <x:c r="Q17" s="26" t="str">
        <x:f>IF(O17="Recorded",IF(LEN(L17&amp;"")&gt;0,$B$10-N17,""),"")</x:f>
      </x:c>
    </x:row>
    <x:row r="18" ht="148" customHeight="1">
      <x:c r="A18" s="26" t="str">
        <x:v>M02</x:v>
      </x:c>
      <x:c r="B18" s="26" t="str">
        <x:v>Entity, sites and period</x:v>
      </x:c>
      <x:c r="C18" s="26" t="str">
        <x:v>Describe the reporting organisation, included entities/sites and exact period. Reference the retained population/version.</x:v>
      </x:c>
      <x:c r="D18" s="11" t="str">
        <x:v>FICTIONAL Fictional Works Ltd and its Alder and Birch sites form the examined teaching population for 1 April 2025 to 31 March 2026. Entity and site details are retained in EP-01.</x:v>
      </x:c>
      <x:c r="E18" s="11" t="str">
        <x:v>FICTIONAL source record M02</x:v>
      </x:c>
      <x:c r="F18" s="11" t="str">
        <x:v>FICTIONAL limitation: illustrative only; real source coverage must be checked</x:v>
      </x:c>
      <x:c r="G18" s="11" t="str">
        <x:v>Drafted</x:v>
      </x:c>
      <x:c r="H18" s="11" t="str">
        <x:v>Reviewed</x:v>
      </x:c>
      <x:c r="I18" s="11" t="str">
        <x:v>Fictional inventory project reviewer</x:v>
      </x:c>
      <x:c r="J18" s="11" t="n">
        <x:v>46130</x:v>
      </x:c>
      <x:c r="K18" s="11" t="str">
        <x:v>FICTIONAL decision review M02</x:v>
      </x:c>
      <x:c r="L18" s="11"/>
      <x:c r="M18" s="11"/>
      <x:c r="N18" s="11"/>
      <x:c r="O18" s="26" t="str">
        <x:f>IFERROR(IF(NOT(AND(EXACT(A18,"M02"),EXACT(B18,"Entity, sites and period"),EXACT(C18,"Describe the reporting organisation, included entities/sites and exact period. Reference the retained population/version."))),"Check: fixed scaffold altered",IF(COUNTA(D18:N18)=0,"Not started",IF(OR(ISERROR(D18),ISERROR(E18),ISERROR(F18),ISERROR(G18),ISERROR(H18),ISERROR(I18),ISERROR(J18),ISERROR(K18),ISERROR(L18),ISERROR(M18),ISERROR(N18)),"Check: input error",IF(OR(AND(LEN(D18&amp;"")&gt;0,NOT(ISTEXT(D18))),AND(LEN(E18&amp;"")&gt;0,NOT(ISTEXT(E18))),AND(LEN(F18&amp;"")&gt;0,NOT(ISTEXT(F18))),AND(LEN(G18&amp;"")&gt;0,NOT(ISTEXT(G18))),AND(LEN(H18&amp;"")&gt;0,NOT(ISTEXT(H18))),AND(LEN(I18&amp;"")&gt;0,NOT(ISTEXT(I18))),AND(LEN(K18&amp;"")&gt;0,NOT(ISTEXT(K18))),AND(LEN(L18&amp;"")&gt;0,NOT(ISTEXT(L18))),AND(LEN(M18&amp;"")&gt;0,NOT(ISTEXT(M18)))),"Check: text input required",IF($H$10&lt;&gt;"Recorded","Check: project setup",IF(OR(LEN(TRIM(D18&amp;""))=0,LEN(TRIM(E18&amp;""))=0,LEN(TRIM(F18&amp;""))=0),"Check: response, evidence or limitations missing",IF(NOT(OR(EXACT(G18,"Drafted"),EXACT(G18,"Not applicable"),EXACT(G18,"Unresolved"))),"Check: response state invalid",IF(NOT(OR(EXACT(H18,"Not reviewed"),EXACT(H18,"Changes required"),EXACT(H18,"Reviewed"))),"Check: review or decision state invalid",IF(OR(AND(LEN(J18&amp;"")&gt;0,NOT(IF(AND(ISNUMBER(J18),NOT(ISLOGICAL(J18))),AND(SIGN(J18-1)&gt;=0,SIGN(J18-2958465)&lt;=0,SIGN(MOD(J18,1))=0),FALSE))),AND(LEN(N18&amp;"")&gt;0,NOT(IF(AND(ISNUMBER(N18),NOT(ISLOGICAL(N18))),AND(SIGN(N18-1)&gt;=0,SIGN(N18-2958465)&lt;=0,SIGN(MOD(N18,1))=0),FALSE)))),"Check: entered date invalid",IF(AND(LEN(J18&amp;"")&gt;0,OR(J18&gt;$B$10,J18&lt;$B$9)),"Check: review chronology",IF(AND(EXACT(H18,"Reviewed"),EXACT(G18,"Unresolved")),"Check: reviewed draft unresolved",IF(AND(NOT(EXACT(H18,"Not reviewed")),OR(LEN(TRIM(I18&amp;""))=0,LEN(TRIM(J18&amp;""))=0,LEN(TRIM(K18&amp;""))=0)),"Check: review record incomplete",IF(AND(EXACT(H18,"Not reviewed"),LEN(J18&amp;"")&gt;0),"Check: update review state",IF(AND(LEN(TRIM(L18&amp;""))=0,OR(LEN(M18&amp;"")&gt;0,LEN(N18&amp;"")&gt;0)),"Check: action fields have no action",IF(AND(OR(NOT(EXACT(H18,"Reviewed")),LEN(L18&amp;"")&gt;0),OR(LEN(TRIM(L18&amp;""))=0,LEN(TRIM(M18&amp;""))=0,LEN(TRIM(N18&amp;""))=0)),"Check: action incomplete","Recorded"))))))))))))))),"Check: input error")</x:f>
        <x:v>Recorded</x:v>
      </x:c>
      <x:c r="P18" s="26" t="str">
        <x:f>IF(O18="Not started","Not started",IF(O18&lt;&gt;"Recorded","Check: resolve input issue",IF(NOT(EXACT(H18,"Reviewed")),"Draft review pending",IF(LEN(L18&amp;"")&gt;0,"Draft action open","Draft reviewed"))))</x:f>
        <x:v>Draft reviewed</x:v>
      </x:c>
      <x:c r="Q18" s="26" t="str">
        <x:f>IF(O18="Recorded",IF(LEN(L18&amp;"")&gt;0,$B$10-N18,""),"")</x:f>
      </x:c>
    </x:row>
    <x:row r="19" ht="148" customHeight="1">
      <x:c r="A19" s="26" t="str">
        <x:v>M03</x:v>
      </x:c>
      <x:c r="B19" s="26" t="str">
        <x:v>Boundary and consolidation</x:v>
      </x:c>
      <x:c r="C19" s="26" t="str">
        <x:v>Explain the human-selected consolidation approach and organisational/operational boundary decisions, including changes.</x:v>
      </x:c>
      <x:c r="D19" s="11" t="str">
        <x:v>FICTIONAL The teaching team selected operational control. Boundary memo BD-01 records the decisions for the two sites and leased-office energy; this example does not establish control for a real organisation.</x:v>
      </x:c>
      <x:c r="E19" s="11" t="str">
        <x:v>FICTIONAL source record M03</x:v>
      </x:c>
      <x:c r="F19" s="11" t="str">
        <x:v>FICTIONAL limitation: illustrative only; real source coverage must be checked</x:v>
      </x:c>
      <x:c r="G19" s="11" t="str">
        <x:v>Drafted</x:v>
      </x:c>
      <x:c r="H19" s="11" t="str">
        <x:v>Reviewed</x:v>
      </x:c>
      <x:c r="I19" s="11" t="str">
        <x:v>Fictional inventory project reviewer</x:v>
      </x:c>
      <x:c r="J19" s="11" t="n">
        <x:v>46130</x:v>
      </x:c>
      <x:c r="K19" s="11" t="str">
        <x:v>FICTIONAL decision review M03</x:v>
      </x:c>
      <x:c r="L19" s="11"/>
      <x:c r="M19" s="11"/>
      <x:c r="N19" s="11"/>
      <x:c r="O19" s="26" t="str">
        <x:f>IFERROR(IF(NOT(AND(EXACT(A19,"M03"),EXACT(B19,"Boundary and consolidation"),EXACT(C19,"Explain the human-selected consolidation approach and organisational/operational boundary decisions, including changes."))),"Check: fixed scaffold altered",IF(COUNTA(D19:N19)=0,"Not started",IF(OR(ISERROR(D19),ISERROR(E19),ISERROR(F19),ISERROR(G19),ISERROR(H19),ISERROR(I19),ISERROR(J19),ISERROR(K19),ISERROR(L19),ISERROR(M19),ISERROR(N19)),"Check: input error",IF(OR(AND(LEN(D19&amp;"")&gt;0,NOT(ISTEXT(D19))),AND(LEN(E19&amp;"")&gt;0,NOT(ISTEXT(E19))),AND(LEN(F19&amp;"")&gt;0,NOT(ISTEXT(F19))),AND(LEN(G19&amp;"")&gt;0,NOT(ISTEXT(G19))),AND(LEN(H19&amp;"")&gt;0,NOT(ISTEXT(H19))),AND(LEN(I19&amp;"")&gt;0,NOT(ISTEXT(I19))),AND(LEN(K19&amp;"")&gt;0,NOT(ISTEXT(K19))),AND(LEN(L19&amp;"")&gt;0,NOT(ISTEXT(L19))),AND(LEN(M19&amp;"")&gt;0,NOT(ISTEXT(M19)))),"Check: text input required",IF($H$10&lt;&gt;"Recorded","Check: project setup",IF(OR(LEN(TRIM(D19&amp;""))=0,LEN(TRIM(E19&amp;""))=0,LEN(TRIM(F19&amp;""))=0),"Check: response, evidence or limitations missing",IF(NOT(OR(EXACT(G19,"Drafted"),EXACT(G19,"Not applicable"),EXACT(G19,"Unresolved"))),"Check: response state invalid",IF(NOT(OR(EXACT(H19,"Not reviewed"),EXACT(H19,"Changes required"),EXACT(H19,"Reviewed"))),"Check: review or decision state invalid",IF(OR(AND(LEN(J19&amp;"")&gt;0,NOT(IF(AND(ISNUMBER(J19),NOT(ISLOGICAL(J19))),AND(SIGN(J19-1)&gt;=0,SIGN(J19-2958465)&lt;=0,SIGN(MOD(J19,1))=0),FALSE))),AND(LEN(N19&amp;"")&gt;0,NOT(IF(AND(ISNUMBER(N19),NOT(ISLOGICAL(N19))),AND(SIGN(N19-1)&gt;=0,SIGN(N19-2958465)&lt;=0,SIGN(MOD(N19,1))=0),FALSE)))),"Check: entered date invalid",IF(AND(LEN(J19&amp;"")&gt;0,OR(J19&gt;$B$10,J19&lt;$B$9)),"Check: review chronology",IF(AND(EXACT(H19,"Reviewed"),EXACT(G19,"Unresolved")),"Check: reviewed draft unresolved",IF(AND(NOT(EXACT(H19,"Not reviewed")),OR(LEN(TRIM(I19&amp;""))=0,LEN(TRIM(J19&amp;""))=0,LEN(TRIM(K19&amp;""))=0)),"Check: review record incomplete",IF(AND(EXACT(H19,"Not reviewed"),LEN(J19&amp;"")&gt;0),"Check: update review state",IF(AND(LEN(TRIM(L19&amp;""))=0,OR(LEN(M19&amp;"")&gt;0,LEN(N19&amp;"")&gt;0)),"Check: action fields have no action",IF(AND(OR(NOT(EXACT(H19,"Reviewed")),LEN(L19&amp;"")&gt;0),OR(LEN(TRIM(L19&amp;""))=0,LEN(TRIM(M19&amp;""))=0,LEN(TRIM(N19&amp;""))=0)),"Check: action incomplete","Recorded"))))))))))))))),"Check: input error")</x:f>
        <x:v>Recorded</x:v>
      </x:c>
      <x:c r="P19" s="26" t="str">
        <x:f>IF(O19="Not started","Not started",IF(O19&lt;&gt;"Recorded","Check: resolve input issue",IF(NOT(EXACT(H19,"Reviewed")),"Draft review pending",IF(LEN(L19&amp;"")&gt;0,"Draft action open","Draft reviewed"))))</x:f>
        <x:v>Draft reviewed</x:v>
      </x:c>
      <x:c r="Q19" s="26" t="str">
        <x:f>IF(O19="Recorded",IF(LEN(L19&amp;"")&gt;0,$B$10-N19,""),"")</x:f>
      </x:c>
    </x:row>
    <x:row r="20" ht="148" customHeight="1">
      <x:c r="A20" s="26" t="str">
        <x:v>M04</x:v>
      </x:c>
      <x:c r="B20" s="26" t="str">
        <x:v>Source coverage and exclusions</x:v>
      </x:c>
      <x:c r="C20" s="26" t="str">
        <x:v>Describe the source/category population examined, actual coverage, exclusions and their evidence. Missing data is not absence.</x:v>
      </x:c>
      <x:c r="D20" s="11" t="str">
        <x:v>FICTIONAL The teaching inventory covers identified stationary-fuel and purchased-electricity records. Value-chain activities remain in a separate screening file. Missing source records remain visible in the gap register.</x:v>
      </x:c>
      <x:c r="E20" s="11" t="str">
        <x:v>FICTIONAL source record M04</x:v>
      </x:c>
      <x:c r="F20" s="11" t="str">
        <x:v>FICTIONAL limitation: illustrative only; real source coverage must be checked</x:v>
      </x:c>
      <x:c r="G20" s="11" t="str">
        <x:v>Drafted</x:v>
      </x:c>
      <x:c r="H20" s="11" t="str">
        <x:v>Reviewed</x:v>
      </x:c>
      <x:c r="I20" s="11" t="str">
        <x:v>Fictional inventory project reviewer</x:v>
      </x:c>
      <x:c r="J20" s="11" t="n">
        <x:v>46130</x:v>
      </x:c>
      <x:c r="K20" s="11" t="str">
        <x:v>FICTIONAL decision review M04</x:v>
      </x:c>
      <x:c r="L20" s="11"/>
      <x:c r="M20" s="11"/>
      <x:c r="N20" s="11"/>
      <x:c r="O20" s="26" t="str">
        <x:f>IFERROR(IF(NOT(AND(EXACT(A20,"M04"),EXACT(B20,"Source coverage and exclusions"),EXACT(C20,"Describe the source/category population examined, actual coverage, exclusions and their evidence. Missing data is not absence."))),"Check: fixed scaffold altered",IF(COUNTA(D20:N20)=0,"Not started",IF(OR(ISERROR(D20),ISERROR(E20),ISERROR(F20),ISERROR(G20),ISERROR(H20),ISERROR(I20),ISERROR(J20),ISERROR(K20),ISERROR(L20),ISERROR(M20),ISERROR(N20)),"Check: input error",IF(OR(AND(LEN(D20&amp;"")&gt;0,NOT(ISTEXT(D20))),AND(LEN(E20&amp;"")&gt;0,NOT(ISTEXT(E20))),AND(LEN(F20&amp;"")&gt;0,NOT(ISTEXT(F20))),AND(LEN(G20&amp;"")&gt;0,NOT(ISTEXT(G20))),AND(LEN(H20&amp;"")&gt;0,NOT(ISTEXT(H20))),AND(LEN(I20&amp;"")&gt;0,NOT(ISTEXT(I20))),AND(LEN(K20&amp;"")&gt;0,NOT(ISTEXT(K20))),AND(LEN(L20&amp;"")&gt;0,NOT(ISTEXT(L20))),AND(LEN(M20&amp;"")&gt;0,NOT(ISTEXT(M20)))),"Check: text input required",IF($H$10&lt;&gt;"Recorded","Check: project setup",IF(OR(LEN(TRIM(D20&amp;""))=0,LEN(TRIM(E20&amp;""))=0,LEN(TRIM(F20&amp;""))=0),"Check: response, evidence or limitations missing",IF(NOT(OR(EXACT(G20,"Drafted"),EXACT(G20,"Not applicable"),EXACT(G20,"Unresolved"))),"Check: response state invalid",IF(NOT(OR(EXACT(H20,"Not reviewed"),EXACT(H20,"Changes required"),EXACT(H20,"Reviewed"))),"Check: review or decision state invalid",IF(OR(AND(LEN(J20&amp;"")&gt;0,NOT(IF(AND(ISNUMBER(J20),NOT(ISLOGICAL(J20))),AND(SIGN(J20-1)&gt;=0,SIGN(J20-2958465)&lt;=0,SIGN(MOD(J20,1))=0),FALSE))),AND(LEN(N20&amp;"")&gt;0,NOT(IF(AND(ISNUMBER(N20),NOT(ISLOGICAL(N20))),AND(SIGN(N20-1)&gt;=0,SIGN(N20-2958465)&lt;=0,SIGN(MOD(N20,1))=0),FALSE)))),"Check: entered date invalid",IF(AND(LEN(J20&amp;"")&gt;0,OR(J20&gt;$B$10,J20&lt;$B$9)),"Check: review chronology",IF(AND(EXACT(H20,"Reviewed"),EXACT(G20,"Unresolved")),"Check: reviewed draft unresolved",IF(AND(NOT(EXACT(H20,"Not reviewed")),OR(LEN(TRIM(I20&amp;""))=0,LEN(TRIM(J20&amp;""))=0,LEN(TRIM(K20&amp;""))=0)),"Check: review record incomplete",IF(AND(EXACT(H20,"Not reviewed"),LEN(J20&amp;"")&gt;0),"Check: update review state",IF(AND(LEN(TRIM(L20&amp;""))=0,OR(LEN(M20&amp;"")&gt;0,LEN(N20&amp;"")&gt;0)),"Check: action fields have no action",IF(AND(OR(NOT(EXACT(H20,"Reviewed")),LEN(L20&amp;"")&gt;0),OR(LEN(TRIM(L20&amp;""))=0,LEN(TRIM(M20&amp;""))=0,LEN(TRIM(N20&amp;""))=0)),"Check: action incomplete","Recorded"))))))))))))))),"Check: input error")</x:f>
        <x:v>Recorded</x:v>
      </x:c>
      <x:c r="P20" s="26" t="str">
        <x:f>IF(O20="Not started","Not started",IF(O20&lt;&gt;"Recorded","Check: resolve input issue",IF(NOT(EXACT(H20,"Reviewed")),"Draft review pending",IF(LEN(L20&amp;"")&gt;0,"Draft action open","Draft reviewed"))))</x:f>
        <x:v>Draft reviewed</x:v>
      </x:c>
      <x:c r="Q20" s="26" t="str">
        <x:f>IF(O20="Recorded",IF(LEN(L20&amp;"")&gt;0,$B$10-N20,""),"")</x:f>
      </x:c>
    </x:row>
    <x:row r="21" ht="148" customHeight="1">
      <x:c r="A21" s="26" t="str">
        <x:v>M05</x:v>
      </x:c>
      <x:c r="B21" s="26" t="str">
        <x:v>Activity data and transformations</x:v>
      </x:c>
      <x:c r="C21" s="26" t="str">
        <x:v>Explain source records, ownership, units, conversions, allocation, estimation and handling of incomplete periods.</x:v>
      </x:c>
      <x:c r="D21" s="11" t="str">
        <x:v>FICTIONAL Monthly fuel invoices and electricity records are retained in AD-01. Original litres and kWh are preserved. Any conversion, allocation or estimated interval is documented beside the affected activity row.</x:v>
      </x:c>
      <x:c r="E21" s="11" t="str">
        <x:v>FICTIONAL source record M05</x:v>
      </x:c>
      <x:c r="F21" s="11" t="str">
        <x:v>FICTIONAL limitation: illustrative only; real source coverage must be checked</x:v>
      </x:c>
      <x:c r="G21" s="11" t="str">
        <x:v>Drafted</x:v>
      </x:c>
      <x:c r="H21" s="11" t="str">
        <x:v>Reviewed</x:v>
      </x:c>
      <x:c r="I21" s="11" t="str">
        <x:v>Fictional inventory project reviewer</x:v>
      </x:c>
      <x:c r="J21" s="11" t="n">
        <x:v>46130</x:v>
      </x:c>
      <x:c r="K21" s="11" t="str">
        <x:v>FICTIONAL decision review M05</x:v>
      </x:c>
      <x:c r="L21" s="11"/>
      <x:c r="M21" s="11"/>
      <x:c r="N21" s="11"/>
      <x:c r="O21" s="26" t="str">
        <x:f>IFERROR(IF(NOT(AND(EXACT(A21,"M05"),EXACT(B21,"Activity data and transformations"),EXACT(C21,"Explain source records, ownership, units, conversions, allocation, estimation and handling of incomplete periods."))),"Check: fixed scaffold altered",IF(COUNTA(D21:N21)=0,"Not started",IF(OR(ISERROR(D21),ISERROR(E21),ISERROR(F21),ISERROR(G21),ISERROR(H21),ISERROR(I21),ISERROR(J21),ISERROR(K21),ISERROR(L21),ISERROR(M21),ISERROR(N21)),"Check: input error",IF(OR(AND(LEN(D21&amp;"")&gt;0,NOT(ISTEXT(D21))),AND(LEN(E21&amp;"")&gt;0,NOT(ISTEXT(E21))),AND(LEN(F21&amp;"")&gt;0,NOT(ISTEXT(F21))),AND(LEN(G21&amp;"")&gt;0,NOT(ISTEXT(G21))),AND(LEN(H21&amp;"")&gt;0,NOT(ISTEXT(H21))),AND(LEN(I21&amp;"")&gt;0,NOT(ISTEXT(I21))),AND(LEN(K21&amp;"")&gt;0,NOT(ISTEXT(K21))),AND(LEN(L21&amp;"")&gt;0,NOT(ISTEXT(L21))),AND(LEN(M21&amp;"")&gt;0,NOT(ISTEXT(M21)))),"Check: text input required",IF($H$10&lt;&gt;"Recorded","Check: project setup",IF(OR(LEN(TRIM(D21&amp;""))=0,LEN(TRIM(E21&amp;""))=0,LEN(TRIM(F21&amp;""))=0),"Check: response, evidence or limitations missing",IF(NOT(OR(EXACT(G21,"Drafted"),EXACT(G21,"Not applicable"),EXACT(G21,"Unresolved"))),"Check: response state invalid",IF(NOT(OR(EXACT(H21,"Not reviewed"),EXACT(H21,"Changes required"),EXACT(H21,"Reviewed"))),"Check: review or decision state invalid",IF(OR(AND(LEN(J21&amp;"")&gt;0,NOT(IF(AND(ISNUMBER(J21),NOT(ISLOGICAL(J21))),AND(SIGN(J21-1)&gt;=0,SIGN(J21-2958465)&lt;=0,SIGN(MOD(J21,1))=0),FALSE))),AND(LEN(N21&amp;"")&gt;0,NOT(IF(AND(ISNUMBER(N21),NOT(ISLOGICAL(N21))),AND(SIGN(N21-1)&gt;=0,SIGN(N21-2958465)&lt;=0,SIGN(MOD(N21,1))=0),FALSE)))),"Check: entered date invalid",IF(AND(LEN(J21&amp;"")&gt;0,OR(J21&gt;$B$10,J21&lt;$B$9)),"Check: review chronology",IF(AND(EXACT(H21,"Reviewed"),EXACT(G21,"Unresolved")),"Check: reviewed draft unresolved",IF(AND(NOT(EXACT(H21,"Not reviewed")),OR(LEN(TRIM(I21&amp;""))=0,LEN(TRIM(J21&amp;""))=0,LEN(TRIM(K21&amp;""))=0)),"Check: review record incomplete",IF(AND(EXACT(H21,"Not reviewed"),LEN(J21&amp;"")&gt;0),"Check: update review state",IF(AND(LEN(TRIM(L21&amp;""))=0,OR(LEN(M21&amp;"")&gt;0,LEN(N21&amp;"")&gt;0)),"Check: action fields have no action",IF(AND(OR(NOT(EXACT(H21,"Reviewed")),LEN(L21&amp;"")&gt;0),OR(LEN(TRIM(L21&amp;""))=0,LEN(TRIM(M21&amp;""))=0,LEN(TRIM(N21&amp;""))=0)),"Check: action incomplete","Recorded"))))))))))))))),"Check: input error")</x:f>
        <x:v>Recorded</x:v>
      </x:c>
      <x:c r="P21" s="26" t="str">
        <x:f>IF(O21="Not started","Not started",IF(O21&lt;&gt;"Recorded","Check: resolve input issue",IF(NOT(EXACT(H21,"Reviewed")),"Draft review pending",IF(LEN(L21&amp;"")&gt;0,"Draft action open","Draft reviewed"))))</x:f>
        <x:v>Draft reviewed</x:v>
      </x:c>
      <x:c r="Q21" s="26" t="str">
        <x:f>IF(O21="Recorded",IF(LEN(L21&amp;"")&gt;0,$B$10-N21,""),"")</x:f>
      </x:c>
    </x:row>
    <x:row r="22" ht="148" customHeight="1">
      <x:c r="A22" s="26" t="str">
        <x:v>M06</x:v>
      </x:c>
      <x:c r="B22" s="26" t="str">
        <x:v>Factors and versions</x:v>
      </x:c>
      <x:c r="C22" s="26" t="str">
        <x:v>Identify exact factor publisher/source/version, data vintage, geography/technology, numerator/denominator and selection rationale.</x:v>
      </x:c>
      <x:c r="D22" s="11" t="str">
        <x:v>FICTIONAL FR-01 records the imagined factor sources, versions, vintages, original units and selection rationale. No numerical factor in this example is a recommendation for actual use.</x:v>
      </x:c>
      <x:c r="E22" s="11" t="str">
        <x:v>FICTIONAL source record M06</x:v>
      </x:c>
      <x:c r="F22" s="11" t="str">
        <x:v>FICTIONAL limitation: illustrative only; real source coverage must be checked</x:v>
      </x:c>
      <x:c r="G22" s="11" t="str">
        <x:v>Drafted</x:v>
      </x:c>
      <x:c r="H22" s="11" t="str">
        <x:v>Reviewed</x:v>
      </x:c>
      <x:c r="I22" s="11" t="str">
        <x:v>Fictional inventory project reviewer</x:v>
      </x:c>
      <x:c r="J22" s="11" t="n">
        <x:v>46130</x:v>
      </x:c>
      <x:c r="K22" s="11" t="str">
        <x:v>FICTIONAL decision review M06</x:v>
      </x:c>
      <x:c r="L22" s="11"/>
      <x:c r="M22" s="11"/>
      <x:c r="N22" s="11"/>
      <x:c r="O22" s="26" t="str">
        <x:f>IFERROR(IF(NOT(AND(EXACT(A22,"M06"),EXACT(B22,"Factors and versions"),EXACT(C22,"Identify exact factor publisher/source/version, data vintage, geography/technology, numerator/denominator and selection rationale."))),"Check: fixed scaffold altered",IF(COUNTA(D22:N22)=0,"Not started",IF(OR(ISERROR(D22),ISERROR(E22),ISERROR(F22),ISERROR(G22),ISERROR(H22),ISERROR(I22),ISERROR(J22),ISERROR(K22),ISERROR(L22),ISERROR(M22),ISERROR(N22)),"Check: input error",IF(OR(AND(LEN(D22&amp;"")&gt;0,NOT(ISTEXT(D22))),AND(LEN(E22&amp;"")&gt;0,NOT(ISTEXT(E22))),AND(LEN(F22&amp;"")&gt;0,NOT(ISTEXT(F22))),AND(LEN(G22&amp;"")&gt;0,NOT(ISTEXT(G22))),AND(LEN(H22&amp;"")&gt;0,NOT(ISTEXT(H22))),AND(LEN(I22&amp;"")&gt;0,NOT(ISTEXT(I22))),AND(LEN(K22&amp;"")&gt;0,NOT(ISTEXT(K22))),AND(LEN(L22&amp;"")&gt;0,NOT(ISTEXT(L22))),AND(LEN(M22&amp;"")&gt;0,NOT(ISTEXT(M22)))),"Check: text input required",IF($H$10&lt;&gt;"Recorded","Check: project setup",IF(OR(LEN(TRIM(D22&amp;""))=0,LEN(TRIM(E22&amp;""))=0,LEN(TRIM(F22&amp;""))=0),"Check: response, evidence or limitations missing",IF(NOT(OR(EXACT(G22,"Drafted"),EXACT(G22,"Not applicable"),EXACT(G22,"Unresolved"))),"Check: response state invalid",IF(NOT(OR(EXACT(H22,"Not reviewed"),EXACT(H22,"Changes required"),EXACT(H22,"Reviewed"))),"Check: review or decision state invalid",IF(OR(AND(LEN(J22&amp;"")&gt;0,NOT(IF(AND(ISNUMBER(J22),NOT(ISLOGICAL(J22))),AND(SIGN(J22-1)&gt;=0,SIGN(J22-2958465)&lt;=0,SIGN(MOD(J22,1))=0),FALSE))),AND(LEN(N22&amp;"")&gt;0,NOT(IF(AND(ISNUMBER(N22),NOT(ISLOGICAL(N22))),AND(SIGN(N22-1)&gt;=0,SIGN(N22-2958465)&lt;=0,SIGN(MOD(N22,1))=0),FALSE)))),"Check: entered date invalid",IF(AND(LEN(J22&amp;"")&gt;0,OR(J22&gt;$B$10,J22&lt;$B$9)),"Check: review chronology",IF(AND(EXACT(H22,"Reviewed"),EXACT(G22,"Unresolved")),"Check: reviewed draft unresolved",IF(AND(NOT(EXACT(H22,"Not reviewed")),OR(LEN(TRIM(I22&amp;""))=0,LEN(TRIM(J22&amp;""))=0,LEN(TRIM(K22&amp;""))=0)),"Check: review record incomplete",IF(AND(EXACT(H22,"Not reviewed"),LEN(J22&amp;"")&gt;0),"Check: update review state",IF(AND(LEN(TRIM(L22&amp;""))=0,OR(LEN(M22&amp;"")&gt;0,LEN(N22&amp;"")&gt;0)),"Check: action fields have no action",IF(AND(OR(NOT(EXACT(H22,"Reviewed")),LEN(L22&amp;"")&gt;0),OR(LEN(TRIM(L22&amp;""))=0,LEN(TRIM(M22&amp;""))=0,LEN(TRIM(N22&amp;""))=0)),"Check: action incomplete","Recorded"))))))))))))))),"Check: input error")</x:f>
        <x:v>Recorded</x:v>
      </x:c>
      <x:c r="P22" s="26" t="str">
        <x:f>IF(O22="Not started","Not started",IF(O22&lt;&gt;"Recorded","Check: resolve input issue",IF(NOT(EXACT(H22,"Reviewed")),"Draft review pending",IF(LEN(L22&amp;"")&gt;0,"Draft action open","Draft reviewed"))))</x:f>
        <x:v>Draft reviewed</x:v>
      </x:c>
      <x:c r="Q22" s="26" t="str">
        <x:f>IF(O22="Recorded",IF(LEN(L22&amp;"")&gt;0,$B$10-N22,""),"")</x:f>
      </x:c>
    </x:row>
    <x:row r="23" ht="148" customHeight="1">
      <x:c r="A23" s="26" t="str">
        <x:v>M07</x:v>
      </x:c>
      <x:c r="B23" s="26" t="str">
        <x:v>Calculation and gas basis</x:v>
      </x:c>
      <x:c r="C23" s="26" t="str">
        <x:v>Explain calculation methods, gases, CO2e/GWP basis and any separate treatment. Link the actual calculation files.</x:v>
      </x:c>
      <x:c r="D23" s="11" t="str">
        <x:v>FICTIONAL The teaching calculation multiplies activity by its documented compatible factor. A kg CO2e result is divided by 1,000 for tonnes. Gas and GWP treatment is recorded in the calculation basis; no extra GWP multiplier is applied to an already aggregated CO2e factor.</x:v>
      </x:c>
      <x:c r="E23" s="11" t="str">
        <x:v>FICTIONAL source record M07</x:v>
      </x:c>
      <x:c r="F23" s="11" t="str">
        <x:v>FICTIONAL limitation: illustrative only; real source coverage must be checked</x:v>
      </x:c>
      <x:c r="G23" s="11" t="str">
        <x:v>Drafted</x:v>
      </x:c>
      <x:c r="H23" s="11" t="str">
        <x:v>Reviewed</x:v>
      </x:c>
      <x:c r="I23" s="11" t="str">
        <x:v>Fictional inventory project reviewer</x:v>
      </x:c>
      <x:c r="J23" s="11" t="n">
        <x:v>46130</x:v>
      </x:c>
      <x:c r="K23" s="11" t="str">
        <x:v>FICTIONAL decision review M07</x:v>
      </x:c>
      <x:c r="L23" s="11"/>
      <x:c r="M23" s="11"/>
      <x:c r="N23" s="11"/>
      <x:c r="O23" s="26" t="str">
        <x:f>IFERROR(IF(NOT(AND(EXACT(A23,"M07"),EXACT(B23,"Calculation and gas basis"),EXACT(C23,"Explain calculation methods, gases, CO2e/GWP basis and any separate treatment. Link the actual calculation files."))),"Check: fixed scaffold altered",IF(COUNTA(D23:N23)=0,"Not started",IF(OR(ISERROR(D23),ISERROR(E23),ISERROR(F23),ISERROR(G23),ISERROR(H23),ISERROR(I23),ISERROR(J23),ISERROR(K23),ISERROR(L23),ISERROR(M23),ISERROR(N23)),"Check: input error",IF(OR(AND(LEN(D23&amp;"")&gt;0,NOT(ISTEXT(D23))),AND(LEN(E23&amp;"")&gt;0,NOT(ISTEXT(E23))),AND(LEN(F23&amp;"")&gt;0,NOT(ISTEXT(F23))),AND(LEN(G23&amp;"")&gt;0,NOT(ISTEXT(G23))),AND(LEN(H23&amp;"")&gt;0,NOT(ISTEXT(H23))),AND(LEN(I23&amp;"")&gt;0,NOT(ISTEXT(I23))),AND(LEN(K23&amp;"")&gt;0,NOT(ISTEXT(K23))),AND(LEN(L23&amp;"")&gt;0,NOT(ISTEXT(L23))),AND(LEN(M23&amp;"")&gt;0,NOT(ISTEXT(M23)))),"Check: text input required",IF($H$10&lt;&gt;"Recorded","Check: project setup",IF(OR(LEN(TRIM(D23&amp;""))=0,LEN(TRIM(E23&amp;""))=0,LEN(TRIM(F23&amp;""))=0),"Check: response, evidence or limitations missing",IF(NOT(OR(EXACT(G23,"Drafted"),EXACT(G23,"Not applicable"),EXACT(G23,"Unresolved"))),"Check: response state invalid",IF(NOT(OR(EXACT(H23,"Not reviewed"),EXACT(H23,"Changes required"),EXACT(H23,"Reviewed"))),"Check: review or decision state invalid",IF(OR(AND(LEN(J23&amp;"")&gt;0,NOT(IF(AND(ISNUMBER(J23),NOT(ISLOGICAL(J23))),AND(SIGN(J23-1)&gt;=0,SIGN(J23-2958465)&lt;=0,SIGN(MOD(J23,1))=0),FALSE))),AND(LEN(N23&amp;"")&gt;0,NOT(IF(AND(ISNUMBER(N23),NOT(ISLOGICAL(N23))),AND(SIGN(N23-1)&gt;=0,SIGN(N23-2958465)&lt;=0,SIGN(MOD(N23,1))=0),FALSE)))),"Check: entered date invalid",IF(AND(LEN(J23&amp;"")&gt;0,OR(J23&gt;$B$10,J23&lt;$B$9)),"Check: review chronology",IF(AND(EXACT(H23,"Reviewed"),EXACT(G23,"Unresolved")),"Check: reviewed draft unresolved",IF(AND(NOT(EXACT(H23,"Not reviewed")),OR(LEN(TRIM(I23&amp;""))=0,LEN(TRIM(J23&amp;""))=0,LEN(TRIM(K23&amp;""))=0)),"Check: review record incomplete",IF(AND(EXACT(H23,"Not reviewed"),LEN(J23&amp;"")&gt;0),"Check: update review state",IF(AND(LEN(TRIM(L23&amp;""))=0,OR(LEN(M23&amp;"")&gt;0,LEN(N23&amp;"")&gt;0)),"Check: action fields have no action",IF(AND(OR(NOT(EXACT(H23,"Reviewed")),LEN(L23&amp;"")&gt;0),OR(LEN(TRIM(L23&amp;""))=0,LEN(TRIM(M23&amp;""))=0,LEN(TRIM(N23&amp;""))=0)),"Check: action incomplete","Recorded"))))))))))))))),"Check: input error")</x:f>
        <x:v>Recorded</x:v>
      </x:c>
      <x:c r="P23" s="26" t="str">
        <x:f>IF(O23="Not started","Not started",IF(O23&lt;&gt;"Recorded","Check: resolve input issue",IF(NOT(EXACT(H23,"Reviewed")),"Draft review pending",IF(LEN(L23&amp;"")&gt;0,"Draft action open","Draft reviewed"))))</x:f>
        <x:v>Draft reviewed</x:v>
      </x:c>
      <x:c r="Q23" s="26" t="str">
        <x:f>IF(O23="Recorded",IF(LEN(L23&amp;"")&gt;0,$B$10-N23,""),"")</x:f>
      </x:c>
    </x:row>
    <x:row r="24" ht="148" customHeight="1">
      <x:c r="A24" s="26" t="str">
        <x:v>M08</x:v>
      </x:c>
      <x:c r="B24" s="26" t="str">
        <x:v>Purchased-energy methods</x:v>
      </x:c>
      <x:c r="C24" s="26" t="str">
        <x:v>Describe applicable purchased-energy method views and evidence. Keep alternative Scope 2 views separate and explain limitations.</x:v>
      </x:c>
      <x:c r="D24" s="11" t="str">
        <x:v>FICTIONAL Location-based and market-based purchased-electricity views are presented separately. They are never added together. The teaching evidence pack flags contractual-quality evidence still awaiting assessment.</x:v>
      </x:c>
      <x:c r="E24" s="11" t="str">
        <x:v>FICTIONAL source record M08</x:v>
      </x:c>
      <x:c r="F24" s="11" t="str">
        <x:v>FICTIONAL limitation: illustrative only; real source coverage must be checked</x:v>
      </x:c>
      <x:c r="G24" s="11" t="str">
        <x:v>Drafted</x:v>
      </x:c>
      <x:c r="H24" s="11" t="str">
        <x:v>Reviewed</x:v>
      </x:c>
      <x:c r="I24" s="11" t="str">
        <x:v>Fictional inventory project reviewer</x:v>
      </x:c>
      <x:c r="J24" s="11" t="n">
        <x:v>46130</x:v>
      </x:c>
      <x:c r="K24" s="11" t="str">
        <x:v>FICTIONAL decision review M08</x:v>
      </x:c>
      <x:c r="L24" s="11"/>
      <x:c r="M24" s="11"/>
      <x:c r="N24" s="11"/>
      <x:c r="O24" s="26" t="str">
        <x:f>IFERROR(IF(NOT(AND(EXACT(A24,"M08"),EXACT(B24,"Purchased-energy methods"),EXACT(C24,"Describe applicable purchased-energy method views and evidence. Keep alternative Scope 2 views separate and explain limitations."))),"Check: fixed scaffold altered",IF(COUNTA(D24:N24)=0,"Not started",IF(OR(ISERROR(D24),ISERROR(E24),ISERROR(F24),ISERROR(G24),ISERROR(H24),ISERROR(I24),ISERROR(J24),ISERROR(K24),ISERROR(L24),ISERROR(M24),ISERROR(N24)),"Check: input error",IF(OR(AND(LEN(D24&amp;"")&gt;0,NOT(ISTEXT(D24))),AND(LEN(E24&amp;"")&gt;0,NOT(ISTEXT(E24))),AND(LEN(F24&amp;"")&gt;0,NOT(ISTEXT(F24))),AND(LEN(G24&amp;"")&gt;0,NOT(ISTEXT(G24))),AND(LEN(H24&amp;"")&gt;0,NOT(ISTEXT(H24))),AND(LEN(I24&amp;"")&gt;0,NOT(ISTEXT(I24))),AND(LEN(K24&amp;"")&gt;0,NOT(ISTEXT(K24))),AND(LEN(L24&amp;"")&gt;0,NOT(ISTEXT(L24))),AND(LEN(M24&amp;"")&gt;0,NOT(ISTEXT(M24)))),"Check: text input required",IF($H$10&lt;&gt;"Recorded","Check: project setup",IF(OR(LEN(TRIM(D24&amp;""))=0,LEN(TRIM(E24&amp;""))=0,LEN(TRIM(F24&amp;""))=0),"Check: response, evidence or limitations missing",IF(NOT(OR(EXACT(G24,"Drafted"),EXACT(G24,"Not applicable"),EXACT(G24,"Unresolved"))),"Check: response state invalid",IF(NOT(OR(EXACT(H24,"Not reviewed"),EXACT(H24,"Changes required"),EXACT(H24,"Reviewed"))),"Check: review or decision state invalid",IF(OR(AND(LEN(J24&amp;"")&gt;0,NOT(IF(AND(ISNUMBER(J24),NOT(ISLOGICAL(J24))),AND(SIGN(J24-1)&gt;=0,SIGN(J24-2958465)&lt;=0,SIGN(MOD(J24,1))=0),FALSE))),AND(LEN(N24&amp;"")&gt;0,NOT(IF(AND(ISNUMBER(N24),NOT(ISLOGICAL(N24))),AND(SIGN(N24-1)&gt;=0,SIGN(N24-2958465)&lt;=0,SIGN(MOD(N24,1))=0),FALSE)))),"Check: entered date invalid",IF(AND(LEN(J24&amp;"")&gt;0,OR(J24&gt;$B$10,J24&lt;$B$9)),"Check: review chronology",IF(AND(EXACT(H24,"Reviewed"),EXACT(G24,"Unresolved")),"Check: reviewed draft unresolved",IF(AND(NOT(EXACT(H24,"Not reviewed")),OR(LEN(TRIM(I24&amp;""))=0,LEN(TRIM(J24&amp;""))=0,LEN(TRIM(K24&amp;""))=0)),"Check: review record incomplete",IF(AND(EXACT(H24,"Not reviewed"),LEN(J24&amp;"")&gt;0),"Check: update review state",IF(AND(LEN(TRIM(L24&amp;""))=0,OR(LEN(M24&amp;"")&gt;0,LEN(N24&amp;"")&gt;0)),"Check: action fields have no action",IF(AND(OR(NOT(EXACT(H24,"Reviewed")),LEN(L24&amp;"")&gt;0),OR(LEN(TRIM(L24&amp;""))=0,LEN(TRIM(M24&amp;""))=0,LEN(TRIM(N24&amp;""))=0)),"Check: action incomplete","Recorded"))))))))))))))),"Check: input error")</x:f>
        <x:v>Recorded</x:v>
      </x:c>
      <x:c r="P24" s="26" t="str">
        <x:f>IF(O24="Not started","Not started",IF(O24&lt;&gt;"Recorded","Check: resolve input issue",IF(NOT(EXACT(H24,"Reviewed")),"Draft review pending",IF(LEN(L24&amp;"")&gt;0,"Draft action open","Draft reviewed"))))</x:f>
        <x:v>Draft reviewed</x:v>
      </x:c>
      <x:c r="Q24" s="26" t="str">
        <x:f>IF(O24="Recorded",IF(LEN(L24&amp;"")&gt;0,$B$10-N24,""),"")</x:f>
      </x:c>
    </x:row>
    <x:row r="25" ht="148" customHeight="1">
      <x:c r="A25" s="26" t="str">
        <x:v>M09</x:v>
      </x:c>
      <x:c r="B25" s="26" t="str">
        <x:v>Base year and comparability</x:v>
      </x:c>
      <x:c r="C25" s="26" t="str">
        <x:v>Explain base/reference-period choices, changes, recalculation decisions and any limits on comparison.</x:v>
      </x:c>
      <x:c r="D25" s="11" t="str">
        <x:v>FICTIONAL The comparative period is 1 April 2024 to 31 March 2025. BR-01 records the originally reported base, the reviewed revision and the rationale for comparing against the revised total.</x:v>
      </x:c>
      <x:c r="E25" s="11" t="str">
        <x:v>FICTIONAL source record M09</x:v>
      </x:c>
      <x:c r="F25" s="11" t="str">
        <x:v>FICTIONAL limitation: illustrative only; real source coverage must be checked</x:v>
      </x:c>
      <x:c r="G25" s="11" t="str">
        <x:v>Drafted</x:v>
      </x:c>
      <x:c r="H25" s="11" t="str">
        <x:v>Reviewed</x:v>
      </x:c>
      <x:c r="I25" s="11" t="str">
        <x:v>Fictional inventory project reviewer</x:v>
      </x:c>
      <x:c r="J25" s="11" t="n">
        <x:v>46130</x:v>
      </x:c>
      <x:c r="K25" s="11" t="str">
        <x:v>FICTIONAL decision review M09</x:v>
      </x:c>
      <x:c r="L25" s="11"/>
      <x:c r="M25" s="11"/>
      <x:c r="N25" s="11"/>
      <x:c r="O25" s="26" t="str">
        <x:f>IFERROR(IF(NOT(AND(EXACT(A25,"M09"),EXACT(B25,"Base year and comparability"),EXACT(C25,"Explain base/reference-period choices, changes, recalculation decisions and any limits on comparison."))),"Check: fixed scaffold altered",IF(COUNTA(D25:N25)=0,"Not started",IF(OR(ISERROR(D25),ISERROR(E25),ISERROR(F25),ISERROR(G25),ISERROR(H25),ISERROR(I25),ISERROR(J25),ISERROR(K25),ISERROR(L25),ISERROR(M25),ISERROR(N25)),"Check: input error",IF(OR(AND(LEN(D25&amp;"")&gt;0,NOT(ISTEXT(D25))),AND(LEN(E25&amp;"")&gt;0,NOT(ISTEXT(E25))),AND(LEN(F25&amp;"")&gt;0,NOT(ISTEXT(F25))),AND(LEN(G25&amp;"")&gt;0,NOT(ISTEXT(G25))),AND(LEN(H25&amp;"")&gt;0,NOT(ISTEXT(H25))),AND(LEN(I25&amp;"")&gt;0,NOT(ISTEXT(I25))),AND(LEN(K25&amp;"")&gt;0,NOT(ISTEXT(K25))),AND(LEN(L25&amp;"")&gt;0,NOT(ISTEXT(L25))),AND(LEN(M25&amp;"")&gt;0,NOT(ISTEXT(M25)))),"Check: text input required",IF($H$10&lt;&gt;"Recorded","Check: project setup",IF(OR(LEN(TRIM(D25&amp;""))=0,LEN(TRIM(E25&amp;""))=0,LEN(TRIM(F25&amp;""))=0),"Check: response, evidence or limitations missing",IF(NOT(OR(EXACT(G25,"Drafted"),EXACT(G25,"Not applicable"),EXACT(G25,"Unresolved"))),"Check: response state invalid",IF(NOT(OR(EXACT(H25,"Not reviewed"),EXACT(H25,"Changes required"),EXACT(H25,"Reviewed"))),"Check: review or decision state invalid",IF(OR(AND(LEN(J25&amp;"")&gt;0,NOT(IF(AND(ISNUMBER(J25),NOT(ISLOGICAL(J25))),AND(SIGN(J25-1)&gt;=0,SIGN(J25-2958465)&lt;=0,SIGN(MOD(J25,1))=0),FALSE))),AND(LEN(N25&amp;"")&gt;0,NOT(IF(AND(ISNUMBER(N25),NOT(ISLOGICAL(N25))),AND(SIGN(N25-1)&gt;=0,SIGN(N25-2958465)&lt;=0,SIGN(MOD(N25,1))=0),FALSE)))),"Check: entered date invalid",IF(AND(LEN(J25&amp;"")&gt;0,OR(J25&gt;$B$10,J25&lt;$B$9)),"Check: review chronology",IF(AND(EXACT(H25,"Reviewed"),EXACT(G25,"Unresolved")),"Check: reviewed draft unresolved",IF(AND(NOT(EXACT(H25,"Not reviewed")),OR(LEN(TRIM(I25&amp;""))=0,LEN(TRIM(J25&amp;""))=0,LEN(TRIM(K25&amp;""))=0)),"Check: review record incomplete",IF(AND(EXACT(H25,"Not reviewed"),LEN(J25&amp;"")&gt;0),"Check: update review state",IF(AND(LEN(TRIM(L25&amp;""))=0,OR(LEN(M25&amp;"")&gt;0,LEN(N25&amp;"")&gt;0)),"Check: action fields have no action",IF(AND(OR(NOT(EXACT(H25,"Reviewed")),LEN(L25&amp;"")&gt;0),OR(LEN(TRIM(L25&amp;""))=0,LEN(TRIM(M25&amp;""))=0,LEN(TRIM(N25&amp;""))=0)),"Check: action incomplete","Recorded"))))))))))))))),"Check: input error")</x:f>
        <x:v>Recorded</x:v>
      </x:c>
      <x:c r="P25" s="26" t="str">
        <x:f>IF(O25="Not started","Not started",IF(O25&lt;&gt;"Recorded","Check: resolve input issue",IF(NOT(EXACT(H25,"Reviewed")),"Draft review pending",IF(LEN(L25&amp;"")&gt;0,"Draft action open","Draft reviewed"))))</x:f>
        <x:v>Draft reviewed</x:v>
      </x:c>
      <x:c r="Q25" s="26" t="str">
        <x:f>IF(O25="Recorded",IF(LEN(L25&amp;"")&gt;0,$B$10-N25,""),"")</x:f>
      </x:c>
    </x:row>
    <x:row r="26" ht="148" customHeight="1">
      <x:c r="A26" s="26" t="str">
        <x:v>M10</x:v>
      </x:c>
      <x:c r="B26" s="26" t="str">
        <x:v>QA and reconciliation</x:v>
      </x:c>
      <x:c r="C26" s="26" t="str">
        <x:v>Describe performed checks, review evidence, reconciliation to source controls and unresolved exceptions.</x:v>
      </x:c>
      <x:c r="D26" s="11" t="str">
        <x:v>FICTIONAL QA-01 retains unit checks, activity-to-invoice reconciliations, duplicate-source review and the recorded preparer/reviewer corrections. Remaining exceptions link to named actions.</x:v>
      </x:c>
      <x:c r="E26" s="11" t="str">
        <x:v>FICTIONAL source record M10</x:v>
      </x:c>
      <x:c r="F26" s="11" t="str">
        <x:v>FICTIONAL limitation: illustrative only; real source coverage must be checked</x:v>
      </x:c>
      <x:c r="G26" s="11" t="str">
        <x:v>Drafted</x:v>
      </x:c>
      <x:c r="H26" s="11" t="str">
        <x:v>Reviewed</x:v>
      </x:c>
      <x:c r="I26" s="11" t="str">
        <x:v>Fictional inventory project reviewer</x:v>
      </x:c>
      <x:c r="J26" s="11" t="n">
        <x:v>46130</x:v>
      </x:c>
      <x:c r="K26" s="11" t="str">
        <x:v>FICTIONAL decision review M10</x:v>
      </x:c>
      <x:c r="L26" s="11"/>
      <x:c r="M26" s="11"/>
      <x:c r="N26" s="11"/>
      <x:c r="O26" s="26" t="str">
        <x:f>IFERROR(IF(NOT(AND(EXACT(A26,"M10"),EXACT(B26,"QA and reconciliation"),EXACT(C26,"Describe performed checks, review evidence, reconciliation to source controls and unresolved exceptions."))),"Check: fixed scaffold altered",IF(COUNTA(D26:N26)=0,"Not started",IF(OR(ISERROR(D26),ISERROR(E26),ISERROR(F26),ISERROR(G26),ISERROR(H26),ISERROR(I26),ISERROR(J26),ISERROR(K26),ISERROR(L26),ISERROR(M26),ISERROR(N26)),"Check: input error",IF(OR(AND(LEN(D26&amp;"")&gt;0,NOT(ISTEXT(D26))),AND(LEN(E26&amp;"")&gt;0,NOT(ISTEXT(E26))),AND(LEN(F26&amp;"")&gt;0,NOT(ISTEXT(F26))),AND(LEN(G26&amp;"")&gt;0,NOT(ISTEXT(G26))),AND(LEN(H26&amp;"")&gt;0,NOT(ISTEXT(H26))),AND(LEN(I26&amp;"")&gt;0,NOT(ISTEXT(I26))),AND(LEN(K26&amp;"")&gt;0,NOT(ISTEXT(K26))),AND(LEN(L26&amp;"")&gt;0,NOT(ISTEXT(L26))),AND(LEN(M26&amp;"")&gt;0,NOT(ISTEXT(M26)))),"Check: text input required",IF($H$10&lt;&gt;"Recorded","Check: project setup",IF(OR(LEN(TRIM(D26&amp;""))=0,LEN(TRIM(E26&amp;""))=0,LEN(TRIM(F26&amp;""))=0),"Check: response, evidence or limitations missing",IF(NOT(OR(EXACT(G26,"Drafted"),EXACT(G26,"Not applicable"),EXACT(G26,"Unresolved"))),"Check: response state invalid",IF(NOT(OR(EXACT(H26,"Not reviewed"),EXACT(H26,"Changes required"),EXACT(H26,"Reviewed"))),"Check: review or decision state invalid",IF(OR(AND(LEN(J26&amp;"")&gt;0,NOT(IF(AND(ISNUMBER(J26),NOT(ISLOGICAL(J26))),AND(SIGN(J26-1)&gt;=0,SIGN(J26-2958465)&lt;=0,SIGN(MOD(J26,1))=0),FALSE))),AND(LEN(N26&amp;"")&gt;0,NOT(IF(AND(ISNUMBER(N26),NOT(ISLOGICAL(N26))),AND(SIGN(N26-1)&gt;=0,SIGN(N26-2958465)&lt;=0,SIGN(MOD(N26,1))=0),FALSE)))),"Check: entered date invalid",IF(AND(LEN(J26&amp;"")&gt;0,OR(J26&gt;$B$10,J26&lt;$B$9)),"Check: review chronology",IF(AND(EXACT(H26,"Reviewed"),EXACT(G26,"Unresolved")),"Check: reviewed draft unresolved",IF(AND(NOT(EXACT(H26,"Not reviewed")),OR(LEN(TRIM(I26&amp;""))=0,LEN(TRIM(J26&amp;""))=0,LEN(TRIM(K26&amp;""))=0)),"Check: review record incomplete",IF(AND(EXACT(H26,"Not reviewed"),LEN(J26&amp;"")&gt;0),"Check: update review state",IF(AND(LEN(TRIM(L26&amp;""))=0,OR(LEN(M26&amp;"")&gt;0,LEN(N26&amp;"")&gt;0)),"Check: action fields have no action",IF(AND(OR(NOT(EXACT(H26,"Reviewed")),LEN(L26&amp;"")&gt;0),OR(LEN(TRIM(L26&amp;""))=0,LEN(TRIM(M26&amp;""))=0,LEN(TRIM(N26&amp;""))=0)),"Check: action incomplete","Recorded"))))))))))))))),"Check: input error")</x:f>
        <x:v>Recorded</x:v>
      </x:c>
      <x:c r="P26" s="26" t="str">
        <x:f>IF(O26="Not started","Not started",IF(O26&lt;&gt;"Recorded","Check: resolve input issue",IF(NOT(EXACT(H26,"Reviewed")),"Draft review pending",IF(LEN(L26&amp;"")&gt;0,"Draft action open","Draft reviewed"))))</x:f>
        <x:v>Draft reviewed</x:v>
      </x:c>
      <x:c r="Q26" s="26" t="str">
        <x:f>IF(O26="Recorded",IF(LEN(L26&amp;"")&gt;0,$B$10-N26,""),"")</x:f>
      </x:c>
    </x:row>
    <x:row r="27" ht="148" customHeight="1">
      <x:c r="A27" s="26" t="str">
        <x:v>M11</x:v>
      </x:c>
      <x:c r="B27" s="26" t="str">
        <x:v>Uncertainty and limitations</x:v>
      </x:c>
      <x:c r="C27" s="26" t="str">
        <x:v>Explain estimates, coverage gaps, uncertainty and what readers cannot conclude from the results.</x:v>
      </x:c>
      <x:c r="D27" s="11" t="str">
        <x:v>FICTIONAL The uncertainty section remains unresolved because estimated-period coverage and contractual evidence are incomplete. Obtain those records before finalising the account of limitations.</x:v>
      </x:c>
      <x:c r="E27" s="11" t="str">
        <x:v>FICTIONAL source record M11</x:v>
      </x:c>
      <x:c r="F27" s="11" t="str">
        <x:v>FICTIONAL limitation: illustrative only; real source coverage must be checked</x:v>
      </x:c>
      <x:c r="G27" s="11" t="str">
        <x:v>Unresolved</x:v>
      </x:c>
      <x:c r="H27" s="11" t="str">
        <x:v>Not reviewed</x:v>
      </x:c>
      <x:c r="I27" s="11"/>
      <x:c r="J27" s="11"/>
      <x:c r="K27" s="11"/>
      <x:c r="L27" s="11" t="str">
        <x:v>Obtain missing estimate and coverage evidence</x:v>
      </x:c>
      <x:c r="M27" s="11" t="str">
        <x:v>Fictional project owner</x:v>
      </x:c>
      <x:c r="N27" s="11" t="n">
        <x:v>46134</x:v>
      </x:c>
      <x:c r="O27" s="26" t="str">
        <x:f>IFERROR(IF(NOT(AND(EXACT(A27,"M11"),EXACT(B27,"Uncertainty and limitations"),EXACT(C27,"Explain estimates, coverage gaps, uncertainty and what readers cannot conclude from the results."))),"Check: fixed scaffold altered",IF(COUNTA(D27:N27)=0,"Not started",IF(OR(ISERROR(D27),ISERROR(E27),ISERROR(F27),ISERROR(G27),ISERROR(H27),ISERROR(I27),ISERROR(J27),ISERROR(K27),ISERROR(L27),ISERROR(M27),ISERROR(N27)),"Check: input error",IF(OR(AND(LEN(D27&amp;"")&gt;0,NOT(ISTEXT(D27))),AND(LEN(E27&amp;"")&gt;0,NOT(ISTEXT(E27))),AND(LEN(F27&amp;"")&gt;0,NOT(ISTEXT(F27))),AND(LEN(G27&amp;"")&gt;0,NOT(ISTEXT(G27))),AND(LEN(H27&amp;"")&gt;0,NOT(ISTEXT(H27))),AND(LEN(I27&amp;"")&gt;0,NOT(ISTEXT(I27))),AND(LEN(K27&amp;"")&gt;0,NOT(ISTEXT(K27))),AND(LEN(L27&amp;"")&gt;0,NOT(ISTEXT(L27))),AND(LEN(M27&amp;"")&gt;0,NOT(ISTEXT(M27)))),"Check: text input required",IF($H$10&lt;&gt;"Recorded","Check: project setup",IF(OR(LEN(TRIM(D27&amp;""))=0,LEN(TRIM(E27&amp;""))=0,LEN(TRIM(F27&amp;""))=0),"Check: response, evidence or limitations missing",IF(NOT(OR(EXACT(G27,"Drafted"),EXACT(G27,"Not applicable"),EXACT(G27,"Unresolved"))),"Check: response state invalid",IF(NOT(OR(EXACT(H27,"Not reviewed"),EXACT(H27,"Changes required"),EXACT(H27,"Reviewed"))),"Check: review or decision state invalid",IF(OR(AND(LEN(J27&amp;"")&gt;0,NOT(IF(AND(ISNUMBER(J27),NOT(ISLOGICAL(J27))),AND(SIGN(J27-1)&gt;=0,SIGN(J27-2958465)&lt;=0,SIGN(MOD(J27,1))=0),FALSE))),AND(LEN(N27&amp;"")&gt;0,NOT(IF(AND(ISNUMBER(N27),NOT(ISLOGICAL(N27))),AND(SIGN(N27-1)&gt;=0,SIGN(N27-2958465)&lt;=0,SIGN(MOD(N27,1))=0),FALSE)))),"Check: entered date invalid",IF(AND(LEN(J27&amp;"")&gt;0,OR(J27&gt;$B$10,J27&lt;$B$9)),"Check: review chronology",IF(AND(EXACT(H27,"Reviewed"),EXACT(G27,"Unresolved")),"Check: reviewed draft unresolved",IF(AND(NOT(EXACT(H27,"Not reviewed")),OR(LEN(TRIM(I27&amp;""))=0,LEN(TRIM(J27&amp;""))=0,LEN(TRIM(K27&amp;""))=0)),"Check: review record incomplete",IF(AND(EXACT(H27,"Not reviewed"),LEN(J27&amp;"")&gt;0),"Check: update review state",IF(AND(LEN(TRIM(L27&amp;""))=0,OR(LEN(M27&amp;"")&gt;0,LEN(N27&amp;"")&gt;0)),"Check: action fields have no action",IF(AND(OR(NOT(EXACT(H27,"Reviewed")),LEN(L27&amp;"")&gt;0),OR(LEN(TRIM(L27&amp;""))=0,LEN(TRIM(M27&amp;""))=0,LEN(TRIM(N27&amp;""))=0)),"Check: action incomplete","Recorded"))))))))))))))),"Check: input error")</x:f>
        <x:v>Recorded</x:v>
      </x:c>
      <x:c r="P27" s="26" t="str">
        <x:f>IF(O27="Not started","Not started",IF(O27&lt;&gt;"Recorded","Check: resolve input issue",IF(NOT(EXACT(H27,"Reviewed")),"Draft review pending",IF(LEN(L27&amp;"")&gt;0,"Draft action open","Draft reviewed"))))</x:f>
        <x:v>Draft review pending</x:v>
      </x:c>
      <x:c r="Q27" s="26" t="n">
        <x:f>IF(O27="Recorded",IF(LEN(L27&amp;"")&gt;0,$B$10-N27,""),"")</x:f>
        <x:v>-2</x:v>
      </x:c>
    </x:row>
    <x:row r="28" ht="148" customHeight="1">
      <x:c r="A28" s="26" t="str">
        <x:v>M12</x:v>
      </x:c>
      <x:c r="B28" s="26" t="str">
        <x:v>Responsibilities and approval</x:v>
      </x:c>
      <x:c r="C28" s="26" t="str">
        <x:v>Identify preparer/reviewer roles, controlled versions, actual approval state and actions still open before external use.</x:v>
      </x:c>
      <x:c r="D28" s="11" t="str">
        <x:v>FICTIONAL The inventory preparer owns draft v0.1 and the internal reviewer has reviewed the completed sections. Final note approval and permission for external sharing remain separate open steps.</x:v>
      </x:c>
      <x:c r="E28" s="11" t="str">
        <x:v>FICTIONAL source record M12</x:v>
      </x:c>
      <x:c r="F28" s="11" t="str">
        <x:v>FICTIONAL limitation: illustrative only; real source coverage must be checked</x:v>
      </x:c>
      <x:c r="G28" s="11" t="str">
        <x:v>Drafted</x:v>
      </x:c>
      <x:c r="H28" s="11" t="str">
        <x:v>Reviewed</x:v>
      </x:c>
      <x:c r="I28" s="11" t="str">
        <x:v>Fictional inventory project reviewer</x:v>
      </x:c>
      <x:c r="J28" s="11" t="n">
        <x:v>46130</x:v>
      </x:c>
      <x:c r="K28" s="11" t="str">
        <x:v>FICTIONAL decision review M12</x:v>
      </x:c>
      <x:c r="L28" s="11"/>
      <x:c r="M28" s="11"/>
      <x:c r="N28" s="11"/>
      <x:c r="O28" s="26" t="str">
        <x:f>IFERROR(IF(NOT(AND(EXACT(A28,"M12"),EXACT(B28,"Responsibilities and approval"),EXACT(C28,"Identify preparer/reviewer roles, controlled versions, actual approval state and actions still open before external use."))),"Check: fixed scaffold altered",IF(COUNTA(D28:N28)=0,"Not started",IF(OR(ISERROR(D28),ISERROR(E28),ISERROR(F28),ISERROR(G28),ISERROR(H28),ISERROR(I28),ISERROR(J28),ISERROR(K28),ISERROR(L28),ISERROR(M28),ISERROR(N28)),"Check: input error",IF(OR(AND(LEN(D28&amp;"")&gt;0,NOT(ISTEXT(D28))),AND(LEN(E28&amp;"")&gt;0,NOT(ISTEXT(E28))),AND(LEN(F28&amp;"")&gt;0,NOT(ISTEXT(F28))),AND(LEN(G28&amp;"")&gt;0,NOT(ISTEXT(G28))),AND(LEN(H28&amp;"")&gt;0,NOT(ISTEXT(H28))),AND(LEN(I28&amp;"")&gt;0,NOT(ISTEXT(I28))),AND(LEN(K28&amp;"")&gt;0,NOT(ISTEXT(K28))),AND(LEN(L28&amp;"")&gt;0,NOT(ISTEXT(L28))),AND(LEN(M28&amp;"")&gt;0,NOT(ISTEXT(M28)))),"Check: text input required",IF($H$10&lt;&gt;"Recorded","Check: project setup",IF(OR(LEN(TRIM(D28&amp;""))=0,LEN(TRIM(E28&amp;""))=0,LEN(TRIM(F28&amp;""))=0),"Check: response, evidence or limitations missing",IF(NOT(OR(EXACT(G28,"Drafted"),EXACT(G28,"Not applicable"),EXACT(G28,"Unresolved"))),"Check: response state invalid",IF(NOT(OR(EXACT(H28,"Not reviewed"),EXACT(H28,"Changes required"),EXACT(H28,"Reviewed"))),"Check: review or decision state invalid",IF(OR(AND(LEN(J28&amp;"")&gt;0,NOT(IF(AND(ISNUMBER(J28),NOT(ISLOGICAL(J28))),AND(SIGN(J28-1)&gt;=0,SIGN(J28-2958465)&lt;=0,SIGN(MOD(J28,1))=0),FALSE))),AND(LEN(N28&amp;"")&gt;0,NOT(IF(AND(ISNUMBER(N28),NOT(ISLOGICAL(N28))),AND(SIGN(N28-1)&gt;=0,SIGN(N28-2958465)&lt;=0,SIGN(MOD(N28,1))=0),FALSE)))),"Check: entered date invalid",IF(AND(LEN(J28&amp;"")&gt;0,OR(J28&gt;$B$10,J28&lt;$B$9)),"Check: review chronology",IF(AND(EXACT(H28,"Reviewed"),EXACT(G28,"Unresolved")),"Check: reviewed draft unresolved",IF(AND(NOT(EXACT(H28,"Not reviewed")),OR(LEN(TRIM(I28&amp;""))=0,LEN(TRIM(J28&amp;""))=0,LEN(TRIM(K28&amp;""))=0)),"Check: review record incomplete",IF(AND(EXACT(H28,"Not reviewed"),LEN(J28&amp;"")&gt;0),"Check: update review state",IF(AND(LEN(TRIM(L28&amp;""))=0,OR(LEN(M28&amp;"")&gt;0,LEN(N28&amp;"")&gt;0)),"Check: action fields have no action",IF(AND(OR(NOT(EXACT(H28,"Reviewed")),LEN(L28&amp;"")&gt;0),OR(LEN(TRIM(L28&amp;""))=0,LEN(TRIM(M28&amp;""))=0,LEN(TRIM(N28&amp;""))=0)),"Check: action incomplete","Recorded"))))))))))))))),"Check: input error")</x:f>
        <x:v>Recorded</x:v>
      </x:c>
      <x:c r="P28" s="26" t="str">
        <x:f>IF(O28="Not started","Not started",IF(O28&lt;&gt;"Recorded","Check: resolve input issue",IF(NOT(EXACT(H28,"Reviewed")),"Draft review pending",IF(LEN(L28&amp;"")&gt;0,"Draft action open","Draft reviewed"))))</x:f>
        <x:v>Draft reviewed</x:v>
      </x:c>
      <x:c r="Q28" s="26" t="str">
        <x:f>IF(O28="Recorded",IF(LEN(L28&amp;"")&gt;0,$B$10-N28,""),"")</x:f>
      </x:c>
    </x:row>
  </x:sheetData>
  <x:conditionalFormatting sqref="B8:B8">
    <x:cfRule type="expression" dxfId="7" priority="1">
      <x:formula>AND(ISNUMBER(B8),NOT(ISLOGICAL(B8)))</x:formula>
    </x:cfRule>
  </x:conditionalFormatting>
  <x:conditionalFormatting sqref="B9:B9">
    <x:cfRule type="expression" dxfId="8" priority="2">
      <x:formula>AND(ISNUMBER(B9),NOT(ISLOGICAL(B9)))</x:formula>
    </x:cfRule>
  </x:conditionalFormatting>
  <x:conditionalFormatting sqref="B10:B10">
    <x:cfRule type="expression" dxfId="9" priority="3">
      <x:formula>AND(ISNUMBER(B10),NOT(ISLOGICAL(B10)))</x:formula>
    </x:cfRule>
  </x:conditionalFormatting>
  <x:conditionalFormatting sqref="J17:J28">
    <x:cfRule type="expression" dxfId="10" priority="4">
      <x:formula>AND(ISNUMBER(J17),NOT(ISLOGICAL(J17)))</x:formula>
    </x:cfRule>
  </x:conditionalFormatting>
  <x:conditionalFormatting sqref="N17:N28">
    <x:cfRule type="expression" dxfId="11" priority="5">
      <x:formula>AND(ISNUMBER(N17),NOT(ISLOGICAL(N17)))</x:formula>
    </x:cfRule>
  </x:conditionalFormatting>
  <x:conditionalFormatting sqref="O17:O28">
    <x:cfRule type="beginsWith" dxfId="16" priority="8" operator="beginsWith" text="Check:"/>
  </x:conditionalFormatting>
  <x:conditionalFormatting sqref="H10:H11">
    <x:cfRule type="beginsWith" dxfId="17" priority="9" operator="beginsWith" text="Check:"/>
  </x:conditionalFormatting>
  <x:dataValidations count="2">
    <x:dataValidation type="list" sqref="G17:G28">
      <x:formula1>"Drafted,Not applicable,Unresolved"</x:formula1>
    </x:dataValidation>
    <x:dataValidation type="list" sqref="H17:H28">
      <x:formula1>"Not reviewed,Changes required,Reviewed"</x:formula1>
    </x:dataValidation>
  </x:dataValidations>
  <x:pageMargins left="0.7" right="0.7" top="0.75" bottom="0.75" header="0.3" footer="0.3"/>
  <x:tableParts count="1">
    <x:tablePart xmlns:r="http://schemas.openxmlformats.org/officeDocument/2006/relationships" r:id="R4d47615871aa47e8"/>
  </x:tableParts>
</x:worksheet>
</file>

<file path=xl/worksheets/sheet3.xml><?xml version="1.0" encoding="utf-8"?>
<x:worksheet xmlns:x="http://schemas.openxmlformats.org/spreadsheetml/2006/main">
  <x:sheetPr>
    <x:tabColor rgb="FFA2B4A5"/>
  </x:sheetPr>
  <x:sheetViews>
    <x:sheetView showGridLines="0" workbookViewId="0"/>
  </x:sheetViews>
  <x:sheetFormatPr defaultRowHeight="15"/>
  <x:cols>
    <x:col min="1" max="1" width="32" hidden="0" customWidth="1"/>
    <x:col min="2" max="2" width="36" hidden="0" customWidth="1"/>
    <x:col min="3" max="3" width="76" hidden="0" customWidth="1"/>
    <x:col min="4" max="4" width="50" hidden="0" customWidth="1"/>
  </x:cols>
  <x:sheetData>
    <x:row r="1" ht="25" customHeight="1">
      <x:c r="A1" s="4"/>
      <x:c r="B1" s="4"/>
      <x:c r="C1" s="4"/>
      <x:c r="D1" s="4"/>
    </x:row>
    <x:row r="2" ht="34" customHeight="1">
      <x:c r="A2" s="6" t="str">
        <x:v>Use this workbook</x:v>
      </x:c>
      <x:c r="B2" s="7"/>
      <x:c r="C2" s="7"/>
      <x:c r="D2" s="7"/>
      <x:c r="E2" s="27"/>
      <x:c r="F2" s="27"/>
      <x:c r="G2" s="27"/>
      <x:c r="H2" s="27"/>
    </x:row>
    <x:row r="3" ht="25" customHeight="1">
      <x:c r="A3" s="4"/>
      <x:c r="B3" s="4"/>
      <x:c r="C3" s="4"/>
      <x:c r="D3" s="4"/>
    </x:row>
    <x:row r="4" ht="78" customHeight="1">
      <x:c r="A4" s="28" t="str">
        <x:v>Draft the actual note</x:v>
      </x:c>
      <x:c r="B4" s="9" t="str">
        <x:v>Use all 12 fixed sections, rows 17–28, to write original methods and limitations in column D. Bring in the supplied boundary, activity, factor, calculation and QA records. Column E records exact source versions and locators. The template supplies prompts, not reporting-ready assertions.</x:v>
      </x:c>
      <x:c r="C4" s="9"/>
      <x:c r="D4" s="9"/>
    </x:row>
    <x:row r="5" ht="25" customHeight="1">
      <x:c r="A5" s="4"/>
      <x:c r="B5" s="4"/>
      <x:c r="C5" s="4"/>
      <x:c r="D5" s="4"/>
    </x:row>
    <x:row r="6" ht="78" customHeight="1">
      <x:c r="A6" s="28" t="str">
        <x:v>Retain limitations</x:v>
      </x:c>
      <x:c r="B6" s="9" t="str">
        <x:v>Column F is mandatory so the reviewed draft retains uncertainty and limitations. A Not applicable section still needs an explanation and evidence. Unresolved sections require an action and cannot be marked Reviewed. The human reviewer must assess completeness and suitability for the intended audience.</x:v>
      </x:c>
      <x:c r="C6" s="9"/>
      <x:c r="D6" s="9"/>
    </x:row>
    <x:row r="7" ht="25" customHeight="1">
      <x:c r="A7" s="4"/>
      <x:c r="B7" s="4"/>
      <x:c r="C7" s="4"/>
      <x:c r="D7" s="4"/>
    </x:row>
    <x:row r="8" ht="78" customHeight="1">
      <x:c r="A8" s="28" t="str">
        <x:v>Use upstream records</x:v>
      </x:c>
      <x:c r="B8" s="9" t="str">
        <x:v>Reference the activity-data workbook, factor-selection register, boundary decisions and screening evidence as appropriate. Do not paste standards paragraphs or infer a method from a blank field. Draft descriptions must match the actual calculations and retained source versions.</x:v>
      </x:c>
      <x:c r="C8" s="9"/>
      <x:c r="D8" s="9"/>
    </x:row>
    <x:row r="9" ht="25" customHeight="1">
      <x:c r="A9" s="4"/>
      <x:c r="B9" s="4"/>
      <x:c r="C9" s="4"/>
      <x:c r="D9" s="4"/>
    </x:row>
    <x:row r="10" ht="78" customHeight="1">
      <x:c r="A10" s="28" t="str">
        <x:v>Review before external use</x:v>
      </x:c>
      <x:c r="B10" s="9" t="str">
        <x:v>Each section keeps review state, role, date, evidence and open actions. The overall state stays incomplete until all sections are reviewed and their actions are closed. Final document approval and external sharing remain separate. This is an original note-drafting aid, not a standard checklist or compliance/assurance opinion.</x:v>
      </x:c>
      <x:c r="C10" s="9"/>
      <x:c r="D10" s="9"/>
    </x:row>
    <x:row r="11" ht="25" customHeight="1">
      <x:c r="A11" s="4"/>
      <x:c r="B11" s="4"/>
      <x:c r="C11" s="4"/>
      <x:c r="D11" s="4"/>
    </x:row>
    <x:row r="12" ht="100" customHeight="1">
      <x:c r="A12" s="28" t="str">
        <x:v>Input contract</x:v>
      </x:c>
      <x:c r="B12" s="9" t="str">
        <x:v>Keep General base formats and paste values only. Text fields accept text or formulas returning text, not numbers or logical results. Numeric/date fields accept numbers or numeric-result formulas, not text numbers, logical results or errors. Enter dates with =DATE(year,month,day) or numeric serials. Dates must be whole serials 1–2958465. Localised date entry or source-format pasting can undermine tested Calc type checks. Restore the original format before relying on results.</x:v>
      </x:c>
      <x:c r="C12" s="9"/>
      <x:c r="D12" s="9"/>
    </x:row>
    <x:row r="13" ht="25" customHeight="1">
      <x:c r="A13" s="4"/>
      <x:c r="B13" s="4"/>
      <x:c r="C13" s="4"/>
      <x:c r="D13" s="4"/>
    </x:row>
    <x:row r="14" ht="78" customHeight="1">
      <x:c r="A14" s="28" t="str">
        <x:v>Supported use</x:v>
      </x:c>
      <x:c r="B14" s="9" t="str">
        <x:v>Version 1.0.1. Rebuilt 7 October 2026. Amber cells are editable; pale green cells are formulas or fixed references. Working inputs are blank. Every teaching entity, number, source reference, role, approval and decision on Fictional example is invented. The working sheet does not depend on the example.</x:v>
      </x:c>
      <x:c r="C14" s="9"/>
      <x:c r="D14" s="9"/>
    </x:row>
    <x:row r="15" ht="25" customHeight="1">
      <x:c r="A15" s="4"/>
      <x:c r="B15" s="4"/>
      <x:c r="C15" s="4"/>
      <x:c r="D15" s="4"/>
    </x:row>
    <x:row r="16" ht="78" customHeight="1">
      <x:c r="A16" s="28" t="str">
        <x:v>Sharing and maintenance</x:v>
      </x:c>
      <x:c r="B16" s="9" t="str">
        <x:v>Retain authorised evidence in your controlled folders and enter stable references. Do not put passwords, tokens or unnecessary personal information here. Extend formulas, validations and summary bounds together before adding rows. This workbook contains no macros or external data connections. Recheck sources, methods and intended-application behavior before reporting use.</x:v>
      </x:c>
      <x:c r="C16" s="9"/>
      <x:c r="D16" s="9"/>
    </x:row>
    <x:row r="17" ht="25" customHeight="1">
      <x:c r="A17" s="4"/>
      <x:c r="B17" s="4"/>
      <x:c r="C17" s="4"/>
      <x:c r="D17" s="4"/>
    </x:row>
    <x:row r="18" ht="32" customHeight="1">
      <x:c r="A18" s="29" t="str">
        <x:v>Cell / field</x:v>
      </x:c>
      <x:c r="B18" s="29" t="str">
        <x:v>Type</x:v>
      </x:c>
      <x:c r="C18" s="29" t="str">
        <x:v>Meaning</x:v>
      </x:c>
      <x:c r="D18" s="29" t="str">
        <x:v>Entry / result</x:v>
      </x:c>
    </x:row>
    <x:row r="19" ht="70" customHeight="1">
      <x:c r="A19" s="9" t="str">
        <x:v>B6:B7</x:v>
      </x:c>
      <x:c r="B19" s="9" t="str">
        <x:v>Text input</x:v>
      </x:c>
      <x:c r="C19" s="9" t="str">
        <x:v>Project identity and entity/boundary population reference.</x:v>
      </x:c>
      <x:c r="D19" s="9" t="str">
        <x:v>Blank means not supplied. Preserve exact labels and General input formats.</x:v>
      </x:c>
    </x:row>
    <x:row r="20" ht="70" customHeight="1">
      <x:c r="A20" s="9" t="str">
        <x:v>B8:B10</x:v>
      </x:c>
      <x:c r="B20" s="9" t="str">
        <x:v>Date input</x:v>
      </x:c>
      <x:c r="C20" s="9" t="str">
        <x:v>Completed reporting-period start/end and fixed as-of; review dates cannot precede period end.</x:v>
      </x:c>
      <x:c r="D20" s="9" t="str">
        <x:v>Blank means not supplied. Preserve exact labels and General input formats.</x:v>
      </x:c>
    </x:row>
    <x:row r="21" ht="70" customHeight="1">
      <x:c r="A21" s="9" t="str">
        <x:v>E6:E9</x:v>
      </x:c>
      <x:c r="B21" s="9" t="str">
        <x:v>Text input</x:v>
      </x:c>
      <x:c r="C21" s="9" t="str">
        <x:v>Note title, version, intended audience and source-pack reference.</x:v>
      </x:c>
      <x:c r="D21" s="9" t="str">
        <x:v>Blank means not supplied. Preserve exact labels and General input formats.</x:v>
      </x:c>
    </x:row>
    <x:row r="22" ht="70" customHeight="1">
      <x:c r="A22" s="9" t="str">
        <x:v>A: Section ID</x:v>
      </x:c>
      <x:c r="B22" s="9" t="str">
        <x:v>Fixed prompt</x:v>
      </x:c>
      <x:c r="C22" s="9" t="str">
        <x:v>Fixed section ID; do not change.</x:v>
      </x:c>
      <x:c r="D22" s="9" t="str">
        <x:v>Blank means not supplied. Preserve exact labels and General input formats.</x:v>
      </x:c>
    </x:row>
    <x:row r="23" ht="70" customHeight="1">
      <x:c r="A23" s="9" t="str">
        <x:v>B: Methods-note section</x:v>
      </x:c>
      <x:c r="B23" s="9" t="str">
        <x:v>Fixed prompt</x:v>
      </x:c>
      <x:c r="C23" s="9" t="str">
        <x:v>Fixed original heading; do not change.</x:v>
      </x:c>
      <x:c r="D23" s="9" t="str">
        <x:v>Blank means not supplied. Preserve exact labels and General input formats.</x:v>
      </x:c>
    </x:row>
    <x:row r="24" ht="70" customHeight="1">
      <x:c r="A24" s="9" t="str">
        <x:v>C: Prompt</x:v>
      </x:c>
      <x:c r="B24" s="9" t="str">
        <x:v>Fixed prompt</x:v>
      </x:c>
      <x:c r="C24" s="9" t="str">
        <x:v>Original prompt; a working aid, not a complete standard or legal checklist.</x:v>
      </x:c>
      <x:c r="D24" s="9" t="str">
        <x:v>Blank means not supplied. Preserve exact labels and General input formats.</x:v>
      </x:c>
    </x:row>
    <x:row r="25" ht="70" customHeight="1">
      <x:c r="A25" s="9" t="str">
        <x:v>D: Draft note in your words</x:v>
      </x:c>
      <x:c r="B25" s="9" t="str">
        <x:v>Input</x:v>
      </x:c>
      <x:c r="C25" s="9" t="str">
        <x:v>Write an original methods-note section based on supplied evidence. For N.A. explain why; for unresolved state what is missing.</x:v>
      </x:c>
      <x:c r="D25" s="9" t="str">
        <x:v>Blank means not supplied. Preserve exact labels and General input formats.</x:v>
      </x:c>
    </x:row>
    <x:row r="26" ht="70" customHeight="1">
      <x:c r="A26" s="9" t="str">
        <x:v>E: Evidence / source references</x:v>
      </x:c>
      <x:c r="B26" s="9" t="str">
        <x:v>Input</x:v>
      </x:c>
      <x:c r="C26" s="9" t="str">
        <x:v>Specific source/version/locator, or record of evidence requested but unavailable.</x:v>
      </x:c>
      <x:c r="D26" s="9" t="str">
        <x:v>Blank means not supplied. Preserve exact labels and General input formats.</x:v>
      </x:c>
    </x:row>
    <x:row r="27" ht="70" customHeight="1">
      <x:c r="A27" s="9" t="str">
        <x:v>F: Limitations / uncertainty</x:v>
      </x:c>
      <x:c r="B27" s="9" t="str">
        <x:v>Input</x:v>
      </x:c>
      <x:c r="C27" s="9" t="str">
        <x:v>State the relevant limitations or an explicit reason none were identified within this review.</x:v>
      </x:c>
      <x:c r="D27" s="9" t="str">
        <x:v>Blank means not supplied. Preserve exact labels and General input formats.</x:v>
      </x:c>
    </x:row>
    <x:row r="28" ht="70" customHeight="1">
      <x:c r="A28" s="9" t="str">
        <x:v>G: Draft state</x:v>
      </x:c>
      <x:c r="B28" s="9" t="str">
        <x:v>Input</x:v>
      </x:c>
      <x:c r="C28" s="9" t="str">
        <x:v>Drafted, Not applicable or Unresolved. N.A. requires the written rationale and evidence.</x:v>
      </x:c>
      <x:c r="D28" s="9" t="str">
        <x:v>Blank means not supplied. Preserve exact labels and General input formats.</x:v>
      </x:c>
    </x:row>
    <x:row r="29" ht="70" customHeight="1">
      <x:c r="A29" s="9" t="str">
        <x:v>H: Review state</x:v>
      </x:c>
      <x:c r="B29" s="9" t="str">
        <x:v>Input</x:v>
      </x:c>
      <x:c r="C29" s="9" t="str">
        <x:v>Not reviewed, Changes required or Reviewed.</x:v>
      </x:c>
      <x:c r="D29" s="9" t="str">
        <x:v>Blank means not supplied. Preserve exact labels and General input formats.</x:v>
      </x:c>
    </x:row>
    <x:row r="30" ht="70" customHeight="1">
      <x:c r="A30" s="9" t="str">
        <x:v>I: Reviewer / decision owner</x:v>
      </x:c>
      <x:c r="B30" s="9" t="str">
        <x:v>Input</x:v>
      </x:c>
      <x:c r="C30" s="9" t="str">
        <x:v>Named role accountable for the recorded review or scope decision.</x:v>
      </x:c>
      <x:c r="D30" s="9" t="str">
        <x:v>Blank means not supplied. Preserve exact labels and General input formats.</x:v>
      </x:c>
    </x:row>
    <x:row r="31" ht="70" customHeight="1">
      <x:c r="A31" s="9" t="str">
        <x:v>J: Reviewed / decided on</x:v>
      </x:c>
      <x:c r="B31" s="9" t="str">
        <x:v>Input</x:v>
      </x:c>
      <x:c r="C31" s="9" t="str">
        <x:v>Actual date of recorded review/decision, no later than fixed as-of.</x:v>
      </x:c>
      <x:c r="D31" s="9" t="str">
        <x:v>Blank means not supplied. Preserve exact labels and General input formats.</x:v>
      </x:c>
    </x:row>
    <x:row r="32" ht="70" customHeight="1">
      <x:c r="A32" s="9" t="str">
        <x:v>K: Review / decision reference</x:v>
      </x:c>
      <x:c r="B32" s="9" t="str">
        <x:v>Input</x:v>
      </x:c>
      <x:c r="C32" s="9" t="str">
        <x:v>Retained evidence of the review.</x:v>
      </x:c>
      <x:c r="D32" s="9" t="str">
        <x:v>Blank means not supplied. Preserve exact labels and General input formats.</x:v>
      </x:c>
    </x:row>
    <x:row r="33" ht="70" customHeight="1">
      <x:c r="A33" s="9" t="str">
        <x:v>L: Open action</x:v>
      </x:c>
      <x:c r="B33" s="9" t="str">
        <x:v>Input</x:v>
      </x:c>
      <x:c r="C33" s="9" t="str">
        <x:v>Specific next step. Required for unresolved/proposed states and any remaining work.</x:v>
      </x:c>
      <x:c r="D33" s="9" t="str">
        <x:v>Blank means not supplied. Preserve exact labels and General input formats.</x:v>
      </x:c>
    </x:row>
    <x:row r="34" ht="70" customHeight="1">
      <x:c r="A34" s="9" t="str">
        <x:v>M: Action owner</x:v>
      </x:c>
      <x:c r="B34" s="9" t="str">
        <x:v>Input</x:v>
      </x:c>
      <x:c r="C34" s="9" t="str">
        <x:v>Role responsible for that step.</x:v>
      </x:c>
      <x:c r="D34" s="9" t="str">
        <x:v>Blank means not supplied. Preserve exact labels and General input formats.</x:v>
      </x:c>
    </x:row>
    <x:row r="35" ht="70" customHeight="1">
      <x:c r="A35" s="9" t="str">
        <x:v>N: Action due</x:v>
      </x:c>
      <x:c r="B35" s="9" t="str">
        <x:v>Input</x:v>
      </x:c>
      <x:c r="C35" s="9" t="str">
        <x:v>Due date for the current action.</x:v>
      </x:c>
      <x:c r="D35" s="9" t="str">
        <x:v>Blank means not supplied. Preserve exact labels and General input formats.</x:v>
      </x:c>
    </x:row>
    <x:row r="36" ht="70" customHeight="1">
      <x:c r="A36" s="9" t="str">
        <x:v>O: Input check</x:v>
      </x:c>
      <x:c r="B36" s="9" t="str">
        <x:v>Formula</x:v>
      </x:c>
      <x:c r="C36" s="9" t="str">
        <x:v>First input issue or Not started. All fixed scaffold rows remain in scope for completion checks.</x:v>
      </x:c>
      <x:c r="D36" s="9" t="str">
        <x:v>Blank means not supplied. Preserve exact labels and General input formats.</x:v>
      </x:c>
    </x:row>
    <x:row r="37" ht="70" customHeight="1">
      <x:c r="A37" s="9" t="str">
        <x:v>P: Drafting position</x:v>
      </x:c>
      <x:c r="B37" s="9" t="str">
        <x:v>Formula</x:v>
      </x:c>
      <x:c r="C37" s="9" t="str">
        <x:v>Draft review pending, Draft action open or Draft reviewed.</x:v>
      </x:c>
      <x:c r="D37" s="9" t="str">
        <x:v>Blank means not supplied. Preserve exact labels and General input formats.</x:v>
      </x:c>
    </x:row>
    <x:row r="38" ht="70" customHeight="1">
      <x:c r="A38" s="9" t="str">
        <x:v>Q: Days after due</x:v>
      </x:c>
      <x:c r="B38" s="9" t="str">
        <x:v>Formula</x:v>
      </x:c>
      <x:c r="C38" s="9" t="str">
        <x:v>Fixed as-of less due date. Negative is not yet due; zero is due on as-of.</x:v>
      </x:c>
      <x:c r="D38" s="9" t="str">
        <x:v>Blank means not supplied. Preserve exact labels and General input formats.</x:v>
      </x:c>
    </x:row>
    <x:row r="39" ht="70" customHeight="1">
      <x:c r="A39" s="9" t="str">
        <x:v>H6:H11</x:v>
      </x:c>
      <x:c r="B39" s="9" t="str">
        <x:v>Formula</x:v>
      </x:c>
      <x:c r="C39" s="9" t="str">
        <x:v>Started, invalid, reviewed/recorded and open-action counts; setup and overall position.</x:v>
      </x:c>
      <x:c r="D39" s="9" t="str">
        <x:v>All fixed sections must be addressed. Review or decision counts exclude records with open actions. Completion is not assurance, applicability or an executed contract.</x:v>
      </x:c>
    </x:row>
    <x:row r="40" ht="25" customHeight="1">
      <x:c r="A40" s="4"/>
      <x:c r="B40" s="4"/>
      <x:c r="C40" s="4"/>
      <x:c r="D40" s="4"/>
    </x:row>
    <x:row r="41" ht="84" customHeight="1">
      <x:c r="A41" s="9" t="str">
        <x:v>B7-S002</x:v>
      </x:c>
      <x:c r="B41" s="9" t="str">
        <x:v>GHG Protocol Corporate Standard: reporting context</x:v>
      </x:c>
      <x:c r="C41" s="9" t="str">
        <x:v>Official reading context, physical page 65 / printed page 63. Original drafting prompts do not reproduce the reporting chapter or assert compliance.</x:v>
      </x:c>
      <x:c r="D41" s="9" t="str">
        <x:v>https://ghgprotocol.org/sites/default/files/standards/ghg-protocol-revised.pdf#page=65</x:v>
      </x:c>
    </x:row>
    <x:row r="42" ht="25" customHeight="1">
      <x:c r="A42" s="4"/>
      <x:c r="B42" s="4"/>
      <x:c r="C42" s="4"/>
      <x:c r="D42" s="4"/>
    </x:row>
    <x:row r="43" ht="84" customHeight="1">
      <x:c r="A43" s="9" t="str">
        <x:v>B7-S005</x:v>
      </x:c>
      <x:c r="B43" s="9" t="str">
        <x:v>US EPA Inventory Management Plan guidance</x:v>
      </x:c>
      <x:c r="C43" s="9" t="str">
        <x:v>Official process context for documenting inventory responsibilities and methods. No source template or explanatory wording is reproduced.</x:v>
      </x:c>
      <x:c r="D43" s="9" t="str">
        <x:v>https://www.epa.gov/climateleadership/inventory-management-plan-guidance</x:v>
      </x:c>
    </x:row>
    <x:row r="44" ht="25" customHeight="1">
      <x:c r="A44" s="4"/>
      <x:c r="B44" s="4"/>
      <x:c r="C44" s="4"/>
      <x:c r="D44" s="4"/>
    </x:row>
    <x:row r="45" ht="90" customHeight="1">
      <x:c r="A45" s="9" t="str">
        <x:v>B7-METHOD</x:v>
      </x:c>
      <x:c r="B45" s="9" t="str">
        <x:v>Nitium original workflow</x:v>
      </x:c>
      <x:c r="C45" s="9" t="str">
        <x:v>All workbook prompts, controls, validation, reconciliation layout and fictional examples are original operational material. No endorsement, licence grant, professional assurance or compliance opinion is claimed.</x:v>
      </x:c>
      <x:c r="D45" s="9" t="str">
        <x:v>Source links support the narrow reading context stated above; actual decisions require your own evidence.</x:v>
      </x:c>
    </x:row>
    <x:row r="46" ht="25" customHeight="1">
      <x:c r="A46" s="4"/>
      <x:c r="B46" s="4"/>
      <x:c r="C46" s="4"/>
      <x:c r="D46" s="4"/>
    </x:row>
    <x:row r="47" ht="25" customHeight="1">
      <x:c r="A47" s="4"/>
      <x:c r="B47" s="4"/>
      <x:c r="C47" s="4"/>
      <x:c r="D47" s="4"/>
    </x:row>
    <x:row r="48" ht="25" customHeight="1">
      <x:c r="A48" s="4"/>
      <x:c r="B48" s="4"/>
      <x:c r="C48" s="4"/>
      <x:c r="D48" s="4"/>
    </x:row>
    <x:row r="49" ht="25" customHeight="1">
      <x:c r="A49" s="4"/>
      <x:c r="B49" s="4"/>
      <x:c r="C49" s="4"/>
      <x:c r="D49" s="4"/>
    </x:row>
    <x:row r="50" ht="25" customHeight="1">
      <x:c r="A50" s="4"/>
      <x:c r="B50" s="4"/>
      <x:c r="C50" s="4"/>
      <x:c r="D50" s="4"/>
    </x:row>
    <x:row r="51" ht="25" customHeight="1">
      <x:c r="A51" s="4"/>
      <x:c r="B51" s="4"/>
      <x:c r="C51" s="4"/>
      <x:c r="D51" s="4"/>
    </x:row>
    <x:row r="52" ht="25" customHeight="1">
      <x:c r="A52" s="4"/>
      <x:c r="B52" s="4"/>
      <x:c r="C52" s="4"/>
      <x:c r="D52" s="4"/>
    </x:row>
    <x:row r="53" ht="25" customHeight="1">
      <x:c r="A53" s="4"/>
      <x:c r="B53" s="4"/>
      <x:c r="C53" s="4"/>
      <x:c r="D53" s="4"/>
    </x:row>
    <x:row r="54" ht="25" customHeight="1">
      <x:c r="A54" s="4"/>
      <x:c r="B54" s="4"/>
      <x:c r="C54" s="4"/>
      <x:c r="D54" s="4"/>
    </x:row>
    <x:row r="55" ht="25" customHeight="1">
      <x:c r="A55" s="4"/>
      <x:c r="B55" s="4"/>
      <x:c r="C55" s="4"/>
      <x:c r="D55" s="4"/>
    </x:row>
    <x:row r="56" ht="25" customHeight="1">
      <x:c r="A56" s="4"/>
      <x:c r="B56" s="4"/>
      <x:c r="C56" s="4"/>
      <x:c r="D56" s="4"/>
    </x:row>
    <x:row r="57" ht="25" customHeight="1">
      <x:c r="A57" s="4"/>
      <x:c r="B57" s="4"/>
      <x:c r="C57" s="4"/>
      <x:c r="D57" s="4"/>
    </x:row>
    <x:row r="58" ht="25" customHeight="1">
      <x:c r="A58" s="4"/>
      <x:c r="B58" s="4"/>
      <x:c r="C58" s="4"/>
      <x:c r="D58" s="4"/>
    </x:row>
    <x:row r="59" ht="25" customHeight="1">
      <x:c r="A59" s="4"/>
      <x:c r="B59" s="4"/>
      <x:c r="C59" s="4"/>
      <x:c r="D59" s="4"/>
    </x:row>
    <x:row r="60" ht="25" customHeight="1">
      <x:c r="A60" s="4"/>
      <x:c r="B60" s="4"/>
      <x:c r="C60" s="4"/>
      <x:c r="D60" s="4"/>
    </x:row>
    <x:row r="61" ht="25" customHeight="1">
      <x:c r="A61" s="4"/>
      <x:c r="B61" s="4"/>
      <x:c r="C61" s="4"/>
      <x:c r="D61" s="4"/>
    </x:row>
    <x:row r="62" ht="25" customHeight="1">
      <x:c r="A62" s="4"/>
      <x:c r="B62" s="4"/>
      <x:c r="C62" s="4"/>
      <x:c r="D62" s="4"/>
    </x:row>
    <x:row r="63" ht="25" customHeight="1">
      <x:c r="A63" s="4"/>
      <x:c r="B63" s="4"/>
      <x:c r="C63" s="4"/>
      <x:c r="D63" s="4"/>
    </x:row>
    <x:row r="64" ht="25" customHeight="1">
      <x:c r="A64" s="4"/>
      <x:c r="B64" s="4"/>
      <x:c r="C64" s="4"/>
      <x:c r="D64" s="4"/>
    </x:row>
    <x:row r="65" ht="25" customHeight="1">
      <x:c r="A65" s="4"/>
      <x:c r="B65" s="4"/>
      <x:c r="C65" s="4"/>
      <x:c r="D65" s="4"/>
    </x:row>
    <x:row r="66" ht="25" customHeight="1">
      <x:c r="A66" s="4"/>
      <x:c r="B66" s="4"/>
      <x:c r="C66" s="4"/>
      <x:c r="D66" s="4"/>
    </x:row>
    <x:row r="67" ht="25" customHeight="1">
      <x:c r="A67" s="4"/>
      <x:c r="B67" s="4"/>
      <x:c r="C67" s="4"/>
      <x:c r="D67" s="4"/>
    </x:row>
    <x:row r="68" ht="25" customHeight="1">
      <x:c r="A68" s="4"/>
      <x:c r="B68" s="4"/>
      <x:c r="C68" s="4"/>
      <x:c r="D68" s="4"/>
    </x:row>
    <x:row r="69" ht="25" customHeight="1">
      <x:c r="A69" s="4"/>
      <x:c r="B69" s="4"/>
      <x:c r="C69" s="4"/>
      <x:c r="D69" s="4"/>
    </x:row>
    <x:row r="70" ht="25" customHeight="1">
      <x:c r="A70" s="4"/>
      <x:c r="B70" s="4"/>
      <x:c r="C70" s="4"/>
      <x:c r="D70" s="4"/>
    </x:row>
    <x:row r="71" ht="25" customHeight="1">
      <x:c r="A71" s="4"/>
      <x:c r="B71" s="4"/>
      <x:c r="C71" s="4"/>
      <x:c r="D71" s="4"/>
    </x:row>
    <x:row r="72" ht="25" customHeight="1">
      <x:c r="A72" s="4"/>
      <x:c r="B72" s="4"/>
      <x:c r="C72" s="4"/>
      <x:c r="D72" s="4"/>
    </x:row>
    <x:row r="73" ht="25" customHeight="1">
      <x:c r="A73" s="4"/>
      <x:c r="B73" s="4"/>
      <x:c r="C73" s="4"/>
      <x:c r="D73" s="4"/>
    </x:row>
    <x:row r="74" ht="25" customHeight="1">
      <x:c r="A74" s="4"/>
      <x:c r="B74" s="4"/>
      <x:c r="C74" s="4"/>
      <x:c r="D74" s="4"/>
    </x:row>
    <x:row r="75" ht="25" customHeight="1">
      <x:c r="A75" s="4"/>
      <x:c r="B75" s="4"/>
      <x:c r="C75" s="4"/>
      <x:c r="D75" s="4"/>
    </x:row>
    <x:row r="76" ht="25" customHeight="1">
      <x:c r="A76" s="4"/>
      <x:c r="B76" s="4"/>
      <x:c r="C76" s="4"/>
      <x:c r="D76" s="4"/>
    </x:row>
    <x:row r="77" ht="25" customHeight="1">
      <x:c r="A77" s="4"/>
      <x:c r="B77" s="4"/>
      <x:c r="C77" s="4"/>
      <x:c r="D77" s="4"/>
    </x:row>
    <x:row r="78" ht="25" customHeight="1">
      <x:c r="A78" s="4"/>
      <x:c r="B78" s="4"/>
      <x:c r="C78" s="4"/>
      <x:c r="D78" s="4"/>
    </x:row>
    <x:row r="79" ht="25" customHeight="1">
      <x:c r="A79" s="4"/>
      <x:c r="B79" s="4"/>
      <x:c r="C79" s="4"/>
      <x:c r="D79" s="4"/>
    </x:row>
    <x:row r="80" ht="25" customHeight="1">
      <x:c r="A80" s="4"/>
      <x:c r="B80" s="4"/>
      <x:c r="C80" s="4"/>
      <x:c r="D80" s="4"/>
    </x:row>
    <x:row r="81" ht="25" customHeight="1">
      <x:c r="A81" s="4"/>
      <x:c r="B81" s="4"/>
      <x:c r="C81" s="4"/>
      <x:c r="D81" s="4"/>
    </x:row>
    <x:row r="82" ht="25" customHeight="1">
      <x:c r="A82" s="4"/>
      <x:c r="B82" s="4"/>
      <x:c r="C82" s="4"/>
      <x:c r="D82" s="4"/>
    </x:row>
    <x:row r="83" ht="25" customHeight="1">
      <x:c r="A83" s="4"/>
      <x:c r="B83" s="4"/>
      <x:c r="C83" s="4"/>
      <x:c r="D83" s="4"/>
    </x:row>
    <x:row r="84" ht="25" customHeight="1">
      <x:c r="A84" s="4"/>
      <x:c r="B84" s="4"/>
      <x:c r="C84" s="4"/>
      <x:c r="D84" s="4"/>
    </x:row>
    <x:row r="85" ht="25" customHeight="1">
      <x:c r="A85" s="4"/>
      <x:c r="B85" s="4"/>
      <x:c r="C85" s="4"/>
      <x:c r="D85" s="4"/>
    </x:row>
    <x:row r="86" ht="25" customHeight="1">
      <x:c r="A86" s="4"/>
      <x:c r="B86" s="4"/>
      <x:c r="C86" s="4"/>
      <x:c r="D86" s="4"/>
    </x:row>
    <x:row r="87" ht="25" customHeight="1">
      <x:c r="A87" s="4"/>
      <x:c r="B87" s="4"/>
      <x:c r="C87" s="4"/>
      <x:c r="D87" s="4"/>
    </x:row>
    <x:row r="88" ht="25" customHeight="1">
      <x:c r="A88" s="4"/>
      <x:c r="B88" s="4"/>
      <x:c r="C88" s="4"/>
      <x:c r="D88" s="4"/>
    </x:row>
    <x:row r="89" ht="25" customHeight="1">
      <x:c r="A89" s="4"/>
      <x:c r="B89" s="4"/>
      <x:c r="C89" s="4"/>
      <x:c r="D89" s="4"/>
    </x:row>
    <x:row r="90" ht="25" customHeight="1">
      <x:c r="A90" s="4"/>
      <x:c r="B90" s="4"/>
      <x:c r="C90" s="4"/>
      <x:c r="D90" s="4"/>
    </x:row>
    <x:row r="91" ht="25" customHeight="1">
      <x:c r="A91" s="4"/>
      <x:c r="B91" s="4"/>
      <x:c r="C91" s="4"/>
      <x:c r="D91" s="4"/>
    </x:row>
    <x:row r="92" ht="25" customHeight="1">
      <x:c r="A92" s="4"/>
      <x:c r="B92" s="4"/>
      <x:c r="C92" s="4"/>
      <x:c r="D92" s="4"/>
    </x:row>
    <x:row r="93" ht="25" customHeight="1">
      <x:c r="A93" s="4"/>
      <x:c r="B93" s="4"/>
      <x:c r="C93" s="4"/>
      <x:c r="D93" s="4"/>
    </x:row>
    <x:row r="94" ht="25" customHeight="1">
      <x:c r="A94" s="4"/>
      <x:c r="B94" s="4"/>
      <x:c r="C94" s="4"/>
      <x:c r="D94" s="4"/>
    </x:row>
    <x:row r="95" ht="25" customHeight="1">
      <x:c r="A95" s="4"/>
      <x:c r="B95" s="4"/>
      <x:c r="C95" s="4"/>
      <x:c r="D95" s="4"/>
    </x:row>
    <x:row r="96" ht="25" customHeight="1">
      <x:c r="A96" s="4"/>
      <x:c r="B96" s="4"/>
      <x:c r="C96" s="4"/>
      <x:c r="D96" s="4"/>
    </x:row>
    <x:row r="97" ht="25" customHeight="1">
      <x:c r="A97" s="4"/>
      <x:c r="B97" s="4"/>
      <x:c r="C97" s="4"/>
      <x:c r="D97" s="4"/>
    </x:row>
    <x:row r="98" ht="25" customHeight="1">
      <x:c r="A98" s="4"/>
      <x:c r="B98" s="4"/>
      <x:c r="C98" s="4"/>
      <x:c r="D98" s="4"/>
    </x:row>
    <x:row r="99" ht="25" customHeight="1">
      <x:c r="A99" s="4"/>
      <x:c r="B99" s="4"/>
      <x:c r="C99" s="4"/>
      <x:c r="D99" s="4"/>
    </x:row>
    <x:row r="100" ht="25" customHeight="1">
      <x:c r="A100" s="4"/>
      <x:c r="B100" s="4"/>
      <x:c r="C100" s="4"/>
      <x:c r="D100" s="4"/>
    </x:row>
    <x:row r="101" ht="25" customHeight="1">
      <x:c r="A101" s="4"/>
      <x:c r="B101" s="4"/>
      <x:c r="C101" s="4"/>
      <x:c r="D101" s="4"/>
    </x:row>
    <x:row r="102" ht="25" customHeight="1">
      <x:c r="A102" s="4"/>
      <x:c r="B102" s="4"/>
      <x:c r="C102" s="4"/>
      <x:c r="D102" s="4"/>
    </x:row>
    <x:row r="103" ht="25" customHeight="1">
      <x:c r="A103" s="4"/>
      <x:c r="B103" s="4"/>
      <x:c r="C103" s="4"/>
      <x:c r="D103" s="4"/>
    </x:row>
    <x:row r="104" ht="25" customHeight="1">
      <x:c r="A104" s="4"/>
      <x:c r="B104" s="4"/>
      <x:c r="C104" s="4"/>
      <x:c r="D104" s="4"/>
    </x:row>
    <x:row r="105" ht="25" customHeight="1">
      <x:c r="A105" s="4"/>
      <x:c r="B105" s="4"/>
      <x:c r="C105" s="4"/>
      <x:c r="D105" s="4"/>
    </x:row>
    <x:row r="106" ht="25" customHeight="1">
      <x:c r="A106" s="4"/>
      <x:c r="B106" s="4"/>
      <x:c r="C106" s="4"/>
      <x:c r="D106" s="4"/>
    </x:row>
    <x:row r="107" ht="25" customHeight="1">
      <x:c r="A107" s="4"/>
      <x:c r="B107" s="4"/>
      <x:c r="C107" s="4"/>
      <x:c r="D107" s="4"/>
    </x:row>
    <x:row r="108" ht="25" customHeight="1">
      <x:c r="A108" s="4"/>
      <x:c r="B108" s="4"/>
      <x:c r="C108" s="4"/>
      <x:c r="D108" s="4"/>
    </x:row>
    <x:row r="109" ht="25" customHeight="1">
      <x:c r="A109" s="4"/>
      <x:c r="B109" s="4"/>
      <x:c r="C109" s="4"/>
      <x:c r="D109" s="4"/>
    </x:row>
    <x:row r="110" ht="25" customHeight="1">
      <x:c r="A110" s="4"/>
      <x:c r="B110" s="4"/>
      <x:c r="C110" s="4"/>
      <x:c r="D110" s="4"/>
    </x:row>
  </x:sheetData>
  <x:mergeCells>
    <x:mergeCell ref="B4:D4"/>
    <x:mergeCell ref="B6:D6"/>
    <x:mergeCell ref="B8:D8"/>
    <x:mergeCell ref="B10:D10"/>
    <x:mergeCell ref="B12:D12"/>
    <x:mergeCell ref="B14:D14"/>
    <x:mergeCell ref="B16:D16"/>
  </x:mergeCells>
  <x:pageMargins left="0.7" right="0.7" top="0.75" bottom="0.75" header="0.3" footer="0.3"/>
</x:worksheet>
</file>